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'EC'!$A$1:$U$83</definedName>
    <definedName name="_xlnm.Print_Area" localSheetId="5">'FS'!$A$1:$U$83</definedName>
    <definedName name="_xlnm.Print_Area" localSheetId="6">'GT'!$A$1:$U$83</definedName>
    <definedName name="_xlnm.Print_Area" localSheetId="7">'KZ'!$A$1:$U$83</definedName>
    <definedName name="_xlnm.Print_Area" localSheetId="8">'LP'!$A$1:$U$83</definedName>
    <definedName name="_xlnm.Print_Area" localSheetId="9">'MP'!$A$1:$U$83</definedName>
    <definedName name="_xlnm.Print_Area" localSheetId="10">'NC'!$A$1:$U$83</definedName>
    <definedName name="_xlnm.Print_Area" localSheetId="11">'NW'!$A$1:$U$83</definedName>
    <definedName name="_xlnm.Print_Area" localSheetId="3">'Summary per Category'!$A$1:$U$302</definedName>
    <definedName name="_xlnm.Print_Area" localSheetId="1">'Summary per Metro'!$A$1:$U$83</definedName>
    <definedName name="_xlnm.Print_Area" localSheetId="0">'Summary per Province'!$A$1:$U$83</definedName>
    <definedName name="_xlnm.Print_Area" localSheetId="2">'Summary per Top 19'!$A$1:$U$83</definedName>
    <definedName name="_xlnm.Print_Area" localSheetId="12">'WC'!$A$1:$U$83</definedName>
  </definedNames>
  <calcPr fullCalcOnLoad="1"/>
</workbook>
</file>

<file path=xl/sharedStrings.xml><?xml version="1.0" encoding="utf-8"?>
<sst xmlns="http://schemas.openxmlformats.org/spreadsheetml/2006/main" count="1748" uniqueCount="632">
  <si>
    <t>Budgeted Expenditure</t>
  </si>
  <si>
    <t>Budgeted Revenue</t>
  </si>
  <si>
    <t>R thousands</t>
  </si>
  <si>
    <t>Code</t>
  </si>
  <si>
    <t>Salaries Wages and Allowances</t>
  </si>
  <si>
    <t>Electricity Bulk Purchases</t>
  </si>
  <si>
    <t>Water Bulk Purchases</t>
  </si>
  <si>
    <t>Waste Water Mng Bulk Purchases</t>
  </si>
  <si>
    <t>Waste Mng Bulk Purchases</t>
  </si>
  <si>
    <t>Finance Charges</t>
  </si>
  <si>
    <t>Debt impairment</t>
  </si>
  <si>
    <t>Other Expenditure</t>
  </si>
  <si>
    <t>Total Expenditure</t>
  </si>
  <si>
    <t>Billed Property Rates</t>
  </si>
  <si>
    <t>Billed Service Charges Electricity</t>
  </si>
  <si>
    <t>Billed Service Charges Water</t>
  </si>
  <si>
    <t>Billed Service Charges Waste water Mng</t>
  </si>
  <si>
    <t>Billed Service Charges Waste Mng</t>
  </si>
  <si>
    <t>Transfers and Subsidies</t>
  </si>
  <si>
    <t>Other Revenue</t>
  </si>
  <si>
    <t>Total Revenue</t>
  </si>
  <si>
    <t>Transfers Capital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</si>
  <si>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</si>
  <si>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</si>
  <si>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</si>
  <si>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</si>
  <si>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</si>
  <si>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</si>
  <si>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</si>
  <si>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</si>
  <si>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</si>
  <si>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</si>
  <si>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</si>
  <si>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</si>
  <si>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</si>
  <si>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</si>
  <si>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</si>
  <si>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</si>
  <si>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</si>
  <si>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</si>
  <si>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</si>
  <si>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1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</si>
  <si>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</si>
  <si>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</si>
  <si>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</si>
  <si>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</si>
  <si>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</si>
  <si>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</si>
  <si>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</si>
  <si>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</si>
  <si>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</si>
  <si>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</si>
  <si>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</si>
  <si>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</si>
  <si>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</si>
  <si>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</si>
  <si>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</si>
  <si>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</si>
  <si>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</si>
  <si>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</si>
  <si>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</si>
  <si>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</si>
  <si>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</si>
  <si>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</si>
  <si>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</si>
  <si>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</si>
  <si>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</si>
  <si>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</si>
  <si>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</si>
  <si>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</si>
  <si>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</si>
  <si>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</si>
  <si>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</si>
  <si>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</si>
  <si>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</si>
  <si>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</si>
  <si>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</si>
  <si>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</si>
  <si>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</si>
  <si>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</si>
  <si>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</si>
  <si>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</si>
  <si>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</si>
  <si>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</si>
  <si>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</si>
  <si>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</si>
  <si>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</si>
  <si>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</si>
  <si>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</si>
  <si>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</si>
  <si>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</si>
  <si>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</si>
  <si>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</si>
  <si>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</si>
  <si>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</si>
  <si>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</si>
  <si>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</si>
  <si>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</si>
  <si>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</si>
  <si>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</si>
  <si>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</si>
  <si>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</si>
  <si>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</si>
  <si>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</si>
  <si>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</si>
  <si>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</si>
  <si>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</si>
  <si>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</si>
  <si>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</si>
  <si>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</si>
  <si>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</si>
  <si>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</si>
  <si>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</si>
  <si>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</si>
  <si>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</si>
  <si>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</si>
  <si>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</si>
  <si>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</si>
  <si>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</si>
  <si>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</si>
  <si>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</si>
  <si>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</si>
  <si>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</si>
  <si>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</si>
  <si>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</si>
  <si>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</si>
  <si>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</si>
  <si>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</si>
  <si>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</si>
  <si>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</si>
  <si>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</si>
  <si>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</si>
  <si>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</si>
  <si>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</si>
  <si>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</si>
  <si>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</si>
  <si>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</si>
  <si>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</si>
  <si>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</si>
  <si>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</si>
  <si>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</si>
  <si>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</si>
  <si>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</si>
  <si>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</si>
  <si>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</si>
  <si>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</si>
  <si>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</si>
  <si>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</si>
  <si>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</si>
  <si>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</si>
  <si>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</si>
  <si>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</si>
  <si>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</si>
  <si>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</si>
  <si>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</si>
  <si>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</si>
  <si>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</si>
  <si>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</si>
  <si>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</si>
  <si>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</si>
  <si>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</si>
  <si>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</si>
  <si>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</si>
  <si>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</si>
  <si>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</si>
  <si>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</si>
  <si>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</si>
  <si>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</si>
  <si>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</si>
  <si>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</si>
  <si>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</si>
  <si>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</si>
  <si>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</si>
  <si>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</si>
  <si>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</si>
  <si>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</si>
  <si>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</si>
  <si>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</si>
  <si>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</si>
  <si>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</si>
  <si>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</si>
  <si>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</si>
  <si>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</si>
  <si>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</si>
  <si>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</si>
  <si>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</si>
  <si>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</si>
  <si>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</si>
  <si>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</si>
  <si>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</si>
  <si>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</si>
  <si>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</si>
  <si>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</si>
  <si>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</si>
  <si>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</si>
  <si>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</si>
  <si>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</si>
  <si>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</si>
  <si>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</si>
  <si>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</si>
  <si>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</si>
  <si>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</si>
  <si>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</si>
  <si>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</si>
  <si>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</si>
  <si>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</si>
  <si>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</si>
  <si>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</si>
  <si>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</si>
  <si>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</si>
  <si>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</si>
  <si>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</si>
  <si>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</si>
  <si>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</si>
  <si>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</si>
  <si>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</si>
  <si>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</si>
  <si>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</si>
  <si>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</si>
  <si>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</si>
  <si>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</si>
  <si>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</si>
  <si>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</si>
  <si>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</si>
  <si>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</si>
  <si>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</si>
  <si>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</si>
  <si>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</si>
  <si>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</si>
  <si>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</si>
  <si>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</si>
  <si>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</si>
  <si>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</si>
  <si>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</si>
  <si>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</si>
  <si>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</si>
  <si>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</si>
  <si>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</si>
  <si>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</si>
  <si>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</si>
  <si>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</si>
  <si>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</si>
  <si>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</si>
  <si>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</si>
  <si>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</si>
  <si>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</si>
  <si>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</si>
  <si>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</si>
  <si>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</si>
  <si>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</si>
  <si>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</si>
  <si>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</si>
  <si>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</si>
  <si>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</si>
  <si>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</si>
  <si>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</si>
  <si>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</si>
  <si>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</si>
  <si>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</si>
  <si>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</si>
  <si>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</si>
  <si>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</si>
  <si>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</si>
  <si>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</si>
  <si>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</si>
  <si>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</si>
  <si>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</si>
  <si>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</si>
  <si>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</si>
  <si>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</si>
  <si>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</si>
  <si>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</si>
  <si>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</si>
  <si>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</si>
  <si>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</si>
  <si>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</si>
  <si>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</si>
  <si>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</si>
  <si>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</si>
  <si>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</si>
  <si>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</si>
  <si>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</si>
  <si>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</si>
  <si>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</si>
  <si>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</si>
  <si>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</si>
  <si>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</si>
  <si>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</si>
  <si>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</si>
  <si>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</si>
  <si>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</si>
  <si>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</si>
  <si>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</si>
  <si>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</si>
  <si>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</si>
  <si>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</si>
  <si>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</si>
  <si>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</si>
  <si>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</si>
  <si>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</si>
  <si>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</si>
  <si>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</si>
  <si>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</si>
  <si>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</si>
  <si>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</si>
  <si>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</si>
  <si>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</si>
  <si>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</si>
  <si>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</si>
  <si>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</si>
  <si>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</si>
  <si>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</si>
  <si>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</si>
  <si>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</si>
  <si>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</si>
  <si>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</si>
  <si>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</si>
  <si>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</si>
  <si>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</si>
  <si>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</si>
  <si>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</si>
  <si>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</si>
  <si>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</si>
  <si>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</si>
  <si>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</si>
  <si>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</si>
  <si>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</si>
  <si>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</si>
  <si>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</si>
  <si>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</si>
  <si>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</si>
  <si>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</si>
  <si>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</si>
  <si>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</si>
  <si>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</si>
  <si>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</si>
  <si>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</si>
  <si>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</si>
  <si>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</si>
  <si>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</si>
  <si>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</si>
  <si>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</si>
  <si>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</si>
  <si>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</si>
  <si>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</si>
  <si>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</si>
  <si>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</si>
  <si>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</si>
  <si>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</si>
  <si>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</si>
  <si>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</si>
  <si>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</si>
  <si>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</si>
  <si>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</si>
  <si>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</si>
  <si>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</si>
  <si>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</si>
  <si>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</si>
  <si>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</si>
  <si>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</si>
  <si>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</si>
  <si>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</si>
  <si>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</si>
  <si>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</si>
  <si>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</si>
  <si>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</si>
  <si>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</si>
  <si>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</si>
  <si>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</si>
  <si>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</si>
  <si>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</si>
  <si>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</si>
  <si>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</si>
  <si>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</si>
  <si>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</si>
  <si>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</si>
  <si>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</si>
  <si>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</si>
  <si>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</si>
  <si>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</si>
  <si>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</si>
  <si>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</si>
  <si>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</si>
  <si>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</si>
  <si>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</si>
  <si>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</si>
  <si>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</si>
  <si>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</si>
  <si>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</si>
  <si>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</si>
  <si>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</si>
  <si>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</si>
  <si>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</si>
  <si>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</si>
  <si>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</si>
  <si>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</si>
  <si>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</si>
  <si>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</si>
  <si>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</si>
  <si>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</si>
  <si>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</si>
  <si>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</si>
  <si>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</si>
  <si>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</si>
  <si>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</si>
  <si>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</si>
  <si>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</si>
  <si>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</si>
  <si>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</si>
  <si>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</si>
  <si>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</si>
  <si>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</si>
  <si>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</si>
  <si>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</si>
  <si>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</si>
  <si>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</si>
  <si>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</si>
  <si>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</si>
  <si>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</si>
  <si>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</si>
  <si>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</si>
  <si>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</si>
  <si>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</si>
  <si>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</si>
  <si>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</si>
  <si>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</si>
  <si>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</si>
  <si>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</si>
  <si>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</si>
  <si>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</si>
  <si>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</si>
  <si>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</si>
  <si>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</si>
  <si>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</si>
  <si>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</si>
  <si>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</si>
  <si>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</si>
  <si>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</si>
  <si>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</si>
  <si>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</si>
  <si>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</si>
  <si>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</si>
  <si>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</si>
  <si>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</si>
  <si>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</si>
  <si>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</si>
  <si>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</si>
  <si>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</si>
  <si>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</si>
  <si>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</si>
  <si>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</si>
  <si>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</si>
  <si>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</si>
  <si>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</si>
  <si>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</si>
  <si>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</si>
  <si>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</si>
  <si>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</si>
  <si>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</si>
  <si>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</si>
  <si>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</si>
  <si>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</si>
  <si>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</si>
  <si>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</si>
  <si>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</si>
  <si>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</si>
  <si>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</si>
  <si>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</si>
  <si>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</si>
  <si>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</si>
  <si>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</si>
  <si>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</si>
  <si>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</si>
  <si>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</si>
  <si>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</si>
  <si>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</si>
  <si>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</si>
  <si>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</si>
  <si>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</si>
  <si>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</si>
  <si>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</si>
  <si>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</si>
  <si>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</si>
  <si>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</si>
  <si>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</si>
  <si>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</si>
  <si>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</si>
  <si>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</si>
  <si>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</si>
  <si>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</si>
  <si>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</si>
  <si>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</si>
  <si>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</si>
  <si>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</si>
  <si>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</si>
  <si>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</si>
  <si>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</si>
  <si>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</si>
  <si>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</si>
  <si>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</si>
  <si>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</si>
  <si>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</si>
  <si>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</si>
  <si>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</si>
  <si>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</si>
  <si>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</si>
  <si>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</si>
  <si>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</si>
  <si>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</si>
  <si>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</si>
  <si>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</si>
  <si>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</si>
  <si>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</si>
  <si>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</si>
  <si>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</si>
  <si>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</si>
  <si>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</si>
  <si>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</si>
  <si>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</si>
  <si>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</si>
  <si>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</si>
  <si>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</si>
  <si>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</si>
  <si>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</si>
  <si>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</si>
  <si>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</si>
  <si>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</si>
  <si>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</si>
  <si>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</si>
  <si>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</si>
  <si>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</si>
  <si>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</si>
  <si>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</si>
  <si>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</si>
  <si>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</si>
  <si>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</si>
  <si>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</si>
  <si>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</si>
  <si>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</si>
  <si>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</si>
  <si>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</si>
  <si>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</si>
  <si>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</si>
  <si>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</si>
  <si>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</si>
  <si>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</si>
  <si>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</si>
  <si>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</si>
  <si>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</si>
  <si>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</si>
  <si>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</si>
  <si>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</si>
  <si>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</si>
  <si>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</si>
  <si>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</si>
  <si>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</si>
  <si>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</si>
  <si>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</si>
  <si>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</si>
  <si>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</si>
  <si>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</si>
  <si>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</si>
  <si>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</si>
  <si>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</si>
  <si>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</si>
  <si>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</si>
  <si>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</si>
  <si>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</si>
  <si>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</si>
  <si>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</si>
  <si>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</si>
  <si>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</si>
  <si>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</si>
  <si>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</si>
  <si>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</si>
  <si>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</si>
  <si>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</si>
  <si>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</si>
  <si>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</si>
  <si>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</si>
  <si>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</si>
  <si>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</si>
  <si>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</si>
  <si>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</si>
  <si>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</si>
  <si>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</si>
  <si>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</si>
  <si>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</si>
  <si>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</si>
  <si>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</si>
  <si>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</si>
  <si>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</si>
  <si>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</si>
  <si>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</si>
  <si>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</si>
  <si>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</si>
  <si>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</si>
  <si>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</si>
  <si>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</si>
  <si>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</si>
  <si>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</si>
  <si>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</si>
  <si>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</si>
  <si>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</si>
  <si>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</si>
  <si>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</si>
  <si>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</si>
  <si>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</si>
  <si>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</si>
  <si>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</si>
  <si>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</si>
  <si>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</si>
  <si>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</si>
  <si>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</si>
  <si>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</si>
  <si>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</si>
  <si>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</si>
  <si>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</si>
  <si>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</si>
  <si>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</si>
  <si>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</si>
  <si>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</si>
  <si>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</si>
  <si>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</si>
  <si>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</si>
  <si>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</si>
  <si>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</si>
  <si>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</si>
  <si>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</si>
  <si>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</si>
  <si>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</si>
  <si>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OPERATING BUDGET FOR 2021/22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</si>
</sst>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;\-#,###;"/>
    <numFmt numFmtId="178" formatCode="&quot;&quot;;&quot;&quot;"/>
    <numFmt numFmtId="179" formatCode="_(* #,##0_);_(* \(#,##0\);_(* &quot;- &quot;?_);_(@_)"/>
    <numFmt numFmtId="180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9" fontId="6" fillId="0" borderId="17" xfId="0" applyNumberFormat="1" applyFont="1" applyBorder="1" applyAlignment="1" applyProtection="1">
      <alignment/>
      <protection/>
    </xf>
    <xf numFmtId="179" fontId="6" fillId="0" borderId="18" xfId="0" applyNumberFormat="1" applyFont="1" applyBorder="1" applyAlignment="1" applyProtection="1">
      <alignment/>
      <protection/>
    </xf>
    <xf numFmtId="179" fontId="6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179" fontId="6" fillId="0" borderId="22" xfId="0" applyNumberFormat="1" applyFont="1" applyBorder="1" applyAlignment="1" applyProtection="1">
      <alignment/>
      <protection/>
    </xf>
    <xf numFmtId="179" fontId="6" fillId="0" borderId="23" xfId="0" applyNumberFormat="1" applyFont="1" applyBorder="1" applyAlignment="1" applyProtection="1">
      <alignment/>
      <protection/>
    </xf>
    <xf numFmtId="179" fontId="6" fillId="0" borderId="24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0" fillId="0" borderId="2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left" wrapText="1" indent="1"/>
      <protection/>
    </xf>
    <xf numFmtId="0" fontId="50" fillId="0" borderId="0" xfId="0" applyFont="1" applyBorder="1" applyAlignment="1" applyProtection="1">
      <alignment wrapText="1"/>
      <protection/>
    </xf>
    <xf numFmtId="0" fontId="51" fillId="0" borderId="20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180" fontId="7" fillId="0" borderId="21" xfId="0" applyNumberFormat="1" applyFont="1" applyBorder="1" applyAlignment="1" applyProtection="1">
      <alignment horizontal="left" indent="1"/>
      <protection/>
    </xf>
    <xf numFmtId="180" fontId="7" fillId="0" borderId="20" xfId="0" applyNumberFormat="1" applyFont="1" applyBorder="1" applyAlignment="1" applyProtection="1">
      <alignment wrapText="1"/>
      <protection/>
    </xf>
    <xf numFmtId="180" fontId="6" fillId="0" borderId="22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180" fontId="7" fillId="0" borderId="24" xfId="0" applyNumberFormat="1" applyFont="1" applyBorder="1" applyAlignment="1" applyProtection="1">
      <alignment wrapText="1"/>
      <protection/>
    </xf>
    <xf numFmtId="180" fontId="7" fillId="0" borderId="22" xfId="0" applyNumberFormat="1" applyFont="1" applyBorder="1" applyAlignment="1" applyProtection="1">
      <alignment wrapText="1"/>
      <protection/>
    </xf>
    <xf numFmtId="180" fontId="7" fillId="0" borderId="23" xfId="0" applyNumberFormat="1" applyFont="1" applyBorder="1" applyAlignment="1" applyProtection="1">
      <alignment wrapText="1"/>
      <protection/>
    </xf>
    <xf numFmtId="180" fontId="6" fillId="0" borderId="0" xfId="0" applyNumberFormat="1" applyFont="1" applyAlignment="1">
      <alignment/>
    </xf>
    <xf numFmtId="180" fontId="6" fillId="0" borderId="21" xfId="0" applyNumberFormat="1" applyFont="1" applyBorder="1" applyAlignment="1" applyProtection="1">
      <alignment horizontal="left" indent="1"/>
      <protection/>
    </xf>
    <xf numFmtId="180" fontId="4" fillId="0" borderId="21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180" fontId="5" fillId="0" borderId="22" xfId="0" applyNumberFormat="1" applyFont="1" applyFill="1" applyBorder="1" applyAlignment="1" applyProtection="1">
      <alignment/>
      <protection/>
    </xf>
    <xf numFmtId="180" fontId="5" fillId="0" borderId="23" xfId="0" applyNumberFormat="1" applyFont="1" applyFill="1" applyBorder="1" applyAlignment="1" applyProtection="1">
      <alignment/>
      <protection/>
    </xf>
    <xf numFmtId="180" fontId="4" fillId="0" borderId="24" xfId="0" applyNumberFormat="1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/>
      <protection/>
    </xf>
    <xf numFmtId="180" fontId="6" fillId="0" borderId="14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/>
      <protection/>
    </xf>
    <xf numFmtId="180" fontId="5" fillId="0" borderId="31" xfId="0" applyNumberFormat="1" applyFont="1" applyBorder="1" applyAlignment="1" applyProtection="1">
      <alignment/>
      <protection/>
    </xf>
    <xf numFmtId="180" fontId="5" fillId="0" borderId="32" xfId="0" applyNumberFormat="1" applyFont="1" applyBorder="1" applyAlignment="1" applyProtection="1">
      <alignment/>
      <protection/>
    </xf>
    <xf numFmtId="180" fontId="5" fillId="0" borderId="33" xfId="0" applyNumberFormat="1" applyFont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>
      <alignment/>
    </xf>
    <xf numFmtId="180" fontId="51" fillId="0" borderId="0" xfId="0" applyNumberFormat="1" applyFont="1" applyBorder="1" applyAlignment="1" applyProtection="1">
      <alignment horizontal="left" wrapText="1" indent="1"/>
      <protection/>
    </xf>
    <xf numFmtId="180" fontId="51" fillId="0" borderId="0" xfId="0" applyNumberFormat="1" applyFont="1" applyBorder="1" applyAlignment="1" applyProtection="1">
      <alignment wrapText="1"/>
      <protection/>
    </xf>
    <xf numFmtId="180" fontId="51" fillId="0" borderId="22" xfId="0" applyNumberFormat="1" applyFont="1" applyBorder="1" applyAlignment="1" applyProtection="1">
      <alignment horizontal="right"/>
      <protection/>
    </xf>
    <xf numFmtId="180" fontId="51" fillId="0" borderId="23" xfId="0" applyNumberFormat="1" applyFont="1" applyBorder="1" applyAlignment="1" applyProtection="1">
      <alignment horizontal="right"/>
      <protection/>
    </xf>
    <xf numFmtId="180" fontId="51" fillId="0" borderId="30" xfId="0" applyNumberFormat="1" applyFont="1" applyBorder="1" applyAlignment="1" applyProtection="1">
      <alignment horizontal="right"/>
      <protection/>
    </xf>
    <xf numFmtId="180" fontId="51" fillId="0" borderId="23" xfId="0" applyNumberFormat="1" applyFont="1" applyBorder="1" applyAlignment="1" applyProtection="1">
      <alignment horizontal="right" wrapText="1"/>
      <protection/>
    </xf>
    <xf numFmtId="180" fontId="51" fillId="0" borderId="24" xfId="0" applyNumberFormat="1" applyFont="1" applyBorder="1" applyAlignment="1" applyProtection="1">
      <alignment horizontal="right"/>
      <protection/>
    </xf>
    <xf numFmtId="180" fontId="51" fillId="0" borderId="0" xfId="0" applyNumberFormat="1" applyFont="1" applyAlignment="1">
      <alignment horizontal="right"/>
    </xf>
    <xf numFmtId="180" fontId="50" fillId="0" borderId="0" xfId="0" applyNumberFormat="1" applyFont="1" applyBorder="1" applyAlignment="1" applyProtection="1">
      <alignment horizontal="left"/>
      <protection/>
    </xf>
    <xf numFmtId="180" fontId="50" fillId="0" borderId="0" xfId="0" applyNumberFormat="1" applyFont="1" applyBorder="1" applyAlignment="1" applyProtection="1">
      <alignment horizontal="right"/>
      <protection/>
    </xf>
    <xf numFmtId="180" fontId="50" fillId="0" borderId="22" xfId="0" applyNumberFormat="1" applyFont="1" applyBorder="1" applyAlignment="1" applyProtection="1">
      <alignment horizontal="right"/>
      <protection/>
    </xf>
    <xf numFmtId="180" fontId="50" fillId="0" borderId="23" xfId="0" applyNumberFormat="1" applyFont="1" applyBorder="1" applyAlignment="1" applyProtection="1">
      <alignment horizontal="right"/>
      <protection/>
    </xf>
    <xf numFmtId="180" fontId="50" fillId="0" borderId="30" xfId="0" applyNumberFormat="1" applyFont="1" applyBorder="1" applyAlignment="1" applyProtection="1">
      <alignment horizontal="right"/>
      <protection/>
    </xf>
    <xf numFmtId="180" fontId="50" fillId="0" borderId="24" xfId="0" applyNumberFormat="1" applyFont="1" applyBorder="1" applyAlignment="1" applyProtection="1">
      <alignment horizontal="right"/>
      <protection/>
    </xf>
    <xf numFmtId="180" fontId="50" fillId="0" borderId="0" xfId="0" applyNumberFormat="1" applyFont="1" applyAlignment="1">
      <alignment horizontal="right"/>
    </xf>
    <xf numFmtId="180" fontId="50" fillId="0" borderId="29" xfId="0" applyNumberFormat="1" applyFont="1" applyBorder="1" applyAlignment="1" applyProtection="1">
      <alignment horizontal="left"/>
      <protection/>
    </xf>
    <xf numFmtId="180" fontId="50" fillId="0" borderId="29" xfId="0" applyNumberFormat="1" applyFont="1" applyBorder="1" applyAlignment="1" applyProtection="1">
      <alignment horizontal="right"/>
      <protection/>
    </xf>
    <xf numFmtId="180" fontId="50" fillId="0" borderId="31" xfId="0" applyNumberFormat="1" applyFont="1" applyBorder="1" applyAlignment="1" applyProtection="1">
      <alignment horizontal="right"/>
      <protection/>
    </xf>
    <xf numFmtId="180" fontId="50" fillId="0" borderId="32" xfId="0" applyNumberFormat="1" applyFont="1" applyBorder="1" applyAlignment="1" applyProtection="1">
      <alignment horizontal="right"/>
      <protection/>
    </xf>
    <xf numFmtId="180" fontId="50" fillId="0" borderId="34" xfId="0" applyNumberFormat="1" applyFont="1" applyBorder="1" applyAlignment="1" applyProtection="1">
      <alignment horizontal="right"/>
      <protection/>
    </xf>
    <xf numFmtId="180" fontId="50" fillId="0" borderId="33" xfId="0" applyNumberFormat="1" applyFont="1" applyBorder="1" applyAlignment="1" applyProtection="1">
      <alignment horizontal="right"/>
      <protection/>
    </xf>
    <xf numFmtId="180" fontId="52" fillId="0" borderId="0" xfId="0" applyNumberFormat="1" applyFont="1" applyAlignment="1" applyProtection="1">
      <alignment wrapText="1"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>
      <alignment/>
    </xf>
    <xf numFmtId="180" fontId="4" fillId="0" borderId="21" xfId="0" applyNumberFormat="1" applyFont="1" applyBorder="1" applyAlignment="1" applyProtection="1">
      <alignment wrapText="1"/>
      <protection/>
    </xf>
    <xf numFmtId="180" fontId="6" fillId="0" borderId="16" xfId="0" applyNumberFormat="1" applyFont="1" applyBorder="1" applyAlignment="1" applyProtection="1">
      <alignment/>
      <protection/>
    </xf>
    <xf numFmtId="180" fontId="6" fillId="0" borderId="22" xfId="0" applyNumberFormat="1" applyFont="1" applyBorder="1" applyAlignment="1" applyProtection="1">
      <alignment/>
      <protection/>
    </xf>
    <xf numFmtId="180" fontId="6" fillId="0" borderId="23" xfId="0" applyNumberFormat="1" applyFont="1" applyBorder="1" applyAlignment="1" applyProtection="1">
      <alignment/>
      <protection/>
    </xf>
    <xf numFmtId="180" fontId="6" fillId="0" borderId="24" xfId="0" applyNumberFormat="1" applyFont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4" fillId="0" borderId="21" xfId="0" applyNumberFormat="1" applyFont="1" applyBorder="1" applyAlignment="1" applyProtection="1">
      <alignment horizontal="left"/>
      <protection/>
    </xf>
    <xf numFmtId="180" fontId="4" fillId="0" borderId="24" xfId="0" applyNumberFormat="1" applyFont="1" applyBorder="1" applyAlignment="1" applyProtection="1">
      <alignment wrapText="1"/>
      <protection/>
    </xf>
    <xf numFmtId="180" fontId="4" fillId="0" borderId="22" xfId="0" applyNumberFormat="1" applyFont="1" applyBorder="1" applyAlignment="1" applyProtection="1">
      <alignment wrapText="1"/>
      <protection/>
    </xf>
    <xf numFmtId="180" fontId="4" fillId="0" borderId="23" xfId="0" applyNumberFormat="1" applyFont="1" applyBorder="1" applyAlignment="1" applyProtection="1">
      <alignment wrapText="1"/>
      <protection/>
    </xf>
    <xf numFmtId="180" fontId="5" fillId="0" borderId="24" xfId="0" applyNumberFormat="1" applyFont="1" applyFill="1" applyBorder="1" applyAlignment="1" applyProtection="1">
      <alignment/>
      <protection/>
    </xf>
    <xf numFmtId="180" fontId="7" fillId="0" borderId="14" xfId="0" applyNumberFormat="1" applyFont="1" applyBorder="1" applyAlignment="1" applyProtection="1">
      <alignment horizontal="left" indent="1"/>
      <protection/>
    </xf>
    <xf numFmtId="180" fontId="7" fillId="0" borderId="13" xfId="0" applyNumberFormat="1" applyFont="1" applyBorder="1" applyAlignment="1" applyProtection="1">
      <alignment wrapText="1"/>
      <protection/>
    </xf>
    <xf numFmtId="180" fontId="6" fillId="0" borderId="31" xfId="0" applyNumberFormat="1" applyFont="1" applyFill="1" applyBorder="1" applyAlignment="1" applyProtection="1">
      <alignment/>
      <protection/>
    </xf>
    <xf numFmtId="180" fontId="6" fillId="0" borderId="32" xfId="0" applyNumberFormat="1" applyFont="1" applyFill="1" applyBorder="1" applyAlignment="1" applyProtection="1">
      <alignment/>
      <protection/>
    </xf>
    <xf numFmtId="180" fontId="7" fillId="0" borderId="33" xfId="0" applyNumberFormat="1" applyFont="1" applyBorder="1" applyAlignment="1" applyProtection="1">
      <alignment wrapText="1"/>
      <protection/>
    </xf>
    <xf numFmtId="180" fontId="7" fillId="0" borderId="31" xfId="0" applyNumberFormat="1" applyFont="1" applyBorder="1" applyAlignment="1" applyProtection="1">
      <alignment wrapText="1"/>
      <protection/>
    </xf>
    <xf numFmtId="180" fontId="7" fillId="0" borderId="32" xfId="0" applyNumberFormat="1" applyFont="1" applyBorder="1" applyAlignment="1" applyProtection="1">
      <alignment wrapText="1"/>
      <protection/>
    </xf>
    <xf numFmtId="180" fontId="6" fillId="0" borderId="33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5" fillId="0" borderId="25" xfId="0" applyFont="1" applyBorder="1" applyAlignment="1" applyProtection="1">
      <alignment horizontal="center" vertical="top"/>
      <protection/>
    </xf>
    <xf numFmtId="180" fontId="8" fillId="0" borderId="0" xfId="0" applyNumberFormat="1" applyFont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right" wrapText="1"/>
      <protection/>
    </xf>
    <xf numFmtId="0" fontId="0" fillId="0" borderId="29" xfId="0" applyFont="1" applyBorder="1" applyAlignment="1" applyProtection="1">
      <alignment horizontal="right" wrapText="1"/>
      <protection/>
    </xf>
    <xf numFmtId="0" fontId="8" fillId="0" borderId="29" xfId="0" applyFont="1" applyBorder="1" applyAlignment="1" applyProtection="1">
      <alignment horizontal="right" wrapText="1"/>
      <protection/>
    </xf>
    <xf numFmtId="180" fontId="5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showGridLines="0" tabSelected="1" zoomScalePageLayoutView="0" workbookViewId="0" topLeftCell="M1">
      <selection activeCell="W19" sqref="W19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4" width="10.7109375" style="3" customWidth="1"/>
    <col min="15" max="15" width="11.7109375" style="3" customWidth="1"/>
    <col min="16" max="20" width="10.7109375" style="3" customWidth="1"/>
    <col min="21" max="21" width="10.57421875" style="3" customWidth="1"/>
    <col min="22" max="22" width="10.28125" style="3" customWidth="1"/>
    <col min="23" max="23" width="10.7109375" style="3" bestFit="1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0" t="s">
        <v>21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22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23</v>
      </c>
      <c r="C9" s="53" t="s">
        <v>24</v>
      </c>
      <c r="D9" s="54">
        <v>10199148651</v>
      </c>
      <c r="E9" s="55">
        <v>3693756658</v>
      </c>
      <c r="F9" s="55">
        <v>564925888</v>
      </c>
      <c r="G9" s="55">
        <v>0</v>
      </c>
      <c r="H9" s="55">
        <v>0</v>
      </c>
      <c r="I9" s="55">
        <v>135317939</v>
      </c>
      <c r="J9" s="55">
        <v>1535202781</v>
      </c>
      <c r="K9" s="55">
        <v>9825043945</v>
      </c>
      <c r="L9" s="56">
        <v>25953395862</v>
      </c>
      <c r="M9" s="57">
        <v>3452490606</v>
      </c>
      <c r="N9" s="58">
        <v>4672477535</v>
      </c>
      <c r="O9" s="55">
        <v>2126227250</v>
      </c>
      <c r="P9" s="58">
        <v>951109674</v>
      </c>
      <c r="Q9" s="58">
        <v>833745916</v>
      </c>
      <c r="R9" s="58"/>
      <c r="S9" s="58">
        <v>10199047588</v>
      </c>
      <c r="T9" s="55">
        <v>3922138746</v>
      </c>
      <c r="U9" s="56">
        <v>26157237315</v>
      </c>
      <c r="V9" s="59">
        <v>5487014149</v>
      </c>
    </row>
    <row r="10" spans="1:22" s="10" customFormat="1" ht="12.75">
      <c r="A10" s="25"/>
      <c r="B10" s="52" t="s">
        <v>25</v>
      </c>
      <c r="C10" s="53" t="s">
        <v>26</v>
      </c>
      <c r="D10" s="54">
        <v>7103827965</v>
      </c>
      <c r="E10" s="55">
        <v>4805925811</v>
      </c>
      <c r="F10" s="55">
        <v>1556295110</v>
      </c>
      <c r="G10" s="55">
        <v>0</v>
      </c>
      <c r="H10" s="55">
        <v>0</v>
      </c>
      <c r="I10" s="55">
        <v>916786721</v>
      </c>
      <c r="J10" s="55">
        <v>2456749294</v>
      </c>
      <c r="K10" s="55">
        <v>5068329298</v>
      </c>
      <c r="L10" s="56">
        <v>21907914199</v>
      </c>
      <c r="M10" s="57">
        <v>2918156819</v>
      </c>
      <c r="N10" s="58">
        <v>6034988501</v>
      </c>
      <c r="O10" s="55">
        <v>2834099252</v>
      </c>
      <c r="P10" s="58">
        <v>1063215588</v>
      </c>
      <c r="Q10" s="58">
        <v>707292052</v>
      </c>
      <c r="R10" s="58"/>
      <c r="S10" s="58">
        <v>4652935248</v>
      </c>
      <c r="T10" s="55">
        <v>3065517567</v>
      </c>
      <c r="U10" s="56">
        <v>21276205027</v>
      </c>
      <c r="V10" s="59">
        <v>2403110524</v>
      </c>
    </row>
    <row r="11" spans="1:22" s="10" customFormat="1" ht="12.75">
      <c r="A11" s="25"/>
      <c r="B11" s="52" t="s">
        <v>27</v>
      </c>
      <c r="C11" s="53" t="s">
        <v>28</v>
      </c>
      <c r="D11" s="54">
        <v>44865139190</v>
      </c>
      <c r="E11" s="55">
        <v>39333668853</v>
      </c>
      <c r="F11" s="55">
        <v>16965320676</v>
      </c>
      <c r="G11" s="55">
        <v>0</v>
      </c>
      <c r="H11" s="55">
        <v>0</v>
      </c>
      <c r="I11" s="55">
        <v>7419621360</v>
      </c>
      <c r="J11" s="55">
        <v>13864271234</v>
      </c>
      <c r="K11" s="55">
        <v>51189517711</v>
      </c>
      <c r="L11" s="56">
        <v>173637539024</v>
      </c>
      <c r="M11" s="57">
        <v>32010742950</v>
      </c>
      <c r="N11" s="58">
        <v>55901498297</v>
      </c>
      <c r="O11" s="55">
        <v>23362020597</v>
      </c>
      <c r="P11" s="58">
        <v>9960583242</v>
      </c>
      <c r="Q11" s="58">
        <v>6276881225</v>
      </c>
      <c r="R11" s="58"/>
      <c r="S11" s="58">
        <v>27738447576</v>
      </c>
      <c r="T11" s="55">
        <v>19496305586</v>
      </c>
      <c r="U11" s="56">
        <v>174746479473</v>
      </c>
      <c r="V11" s="59">
        <v>6955097402</v>
      </c>
    </row>
    <row r="12" spans="1:22" s="10" customFormat="1" ht="12.75">
      <c r="A12" s="25"/>
      <c r="B12" s="52" t="s">
        <v>29</v>
      </c>
      <c r="C12" s="53" t="s">
        <v>30</v>
      </c>
      <c r="D12" s="54">
        <v>23098585657</v>
      </c>
      <c r="E12" s="55">
        <v>18076871071</v>
      </c>
      <c r="F12" s="55">
        <v>5448934061</v>
      </c>
      <c r="G12" s="55">
        <v>0</v>
      </c>
      <c r="H12" s="55">
        <v>0</v>
      </c>
      <c r="I12" s="55">
        <v>1142934303</v>
      </c>
      <c r="J12" s="55">
        <v>4347290652</v>
      </c>
      <c r="K12" s="55">
        <v>25330983001</v>
      </c>
      <c r="L12" s="56">
        <v>77445598745</v>
      </c>
      <c r="M12" s="57">
        <v>15381334286</v>
      </c>
      <c r="N12" s="58">
        <v>24112749217</v>
      </c>
      <c r="O12" s="55">
        <v>9234302109</v>
      </c>
      <c r="P12" s="58">
        <v>2173296541</v>
      </c>
      <c r="Q12" s="58">
        <v>1689824832</v>
      </c>
      <c r="R12" s="58"/>
      <c r="S12" s="58">
        <v>17162265930</v>
      </c>
      <c r="T12" s="55">
        <v>8247567546</v>
      </c>
      <c r="U12" s="56">
        <v>78001340461</v>
      </c>
      <c r="V12" s="59">
        <v>8503907184</v>
      </c>
    </row>
    <row r="13" spans="1:22" s="10" customFormat="1" ht="12.75">
      <c r="A13" s="25"/>
      <c r="B13" s="52" t="s">
        <v>31</v>
      </c>
      <c r="C13" s="53" t="s">
        <v>32</v>
      </c>
      <c r="D13" s="54">
        <v>7628591324</v>
      </c>
      <c r="E13" s="55">
        <v>2825976462</v>
      </c>
      <c r="F13" s="55">
        <v>964023001</v>
      </c>
      <c r="G13" s="55">
        <v>0</v>
      </c>
      <c r="H13" s="55">
        <v>0</v>
      </c>
      <c r="I13" s="55">
        <v>266970319</v>
      </c>
      <c r="J13" s="55">
        <v>1026461061</v>
      </c>
      <c r="K13" s="55">
        <v>7606512927</v>
      </c>
      <c r="L13" s="56">
        <v>20318535094</v>
      </c>
      <c r="M13" s="57">
        <v>2132899689</v>
      </c>
      <c r="N13" s="58">
        <v>3944126091</v>
      </c>
      <c r="O13" s="55">
        <v>1189456016</v>
      </c>
      <c r="P13" s="58">
        <v>316835217</v>
      </c>
      <c r="Q13" s="58">
        <v>408898638</v>
      </c>
      <c r="R13" s="58"/>
      <c r="S13" s="58">
        <v>11509936202</v>
      </c>
      <c r="T13" s="55">
        <v>1856136193</v>
      </c>
      <c r="U13" s="56">
        <v>21358288046</v>
      </c>
      <c r="V13" s="59">
        <v>4487181788</v>
      </c>
    </row>
    <row r="14" spans="1:22" s="10" customFormat="1" ht="12.75">
      <c r="A14" s="25"/>
      <c r="B14" s="52" t="s">
        <v>33</v>
      </c>
      <c r="C14" s="53" t="s">
        <v>34</v>
      </c>
      <c r="D14" s="54">
        <v>7479781642</v>
      </c>
      <c r="E14" s="55">
        <v>4729960594</v>
      </c>
      <c r="F14" s="55">
        <v>843331825</v>
      </c>
      <c r="G14" s="55">
        <v>0</v>
      </c>
      <c r="H14" s="55">
        <v>0</v>
      </c>
      <c r="I14" s="55">
        <v>750941112</v>
      </c>
      <c r="J14" s="55">
        <v>2287542812</v>
      </c>
      <c r="K14" s="55">
        <v>7240637346</v>
      </c>
      <c r="L14" s="56">
        <v>23332195331</v>
      </c>
      <c r="M14" s="57">
        <v>3471302859</v>
      </c>
      <c r="N14" s="58">
        <v>5641352027</v>
      </c>
      <c r="O14" s="55">
        <v>2076724100</v>
      </c>
      <c r="P14" s="58">
        <v>647931109</v>
      </c>
      <c r="Q14" s="58">
        <v>744037840</v>
      </c>
      <c r="R14" s="58"/>
      <c r="S14" s="58">
        <v>6806878130</v>
      </c>
      <c r="T14" s="55">
        <v>2420162338</v>
      </c>
      <c r="U14" s="56">
        <v>21808388403</v>
      </c>
      <c r="V14" s="59">
        <v>3109018212</v>
      </c>
    </row>
    <row r="15" spans="1:22" s="10" customFormat="1" ht="12.75">
      <c r="A15" s="25"/>
      <c r="B15" s="52" t="s">
        <v>35</v>
      </c>
      <c r="C15" s="53" t="s">
        <v>36</v>
      </c>
      <c r="D15" s="54">
        <v>5907236915</v>
      </c>
      <c r="E15" s="55">
        <v>3453627817</v>
      </c>
      <c r="F15" s="55">
        <v>1114226658</v>
      </c>
      <c r="G15" s="55">
        <v>0</v>
      </c>
      <c r="H15" s="55">
        <v>0</v>
      </c>
      <c r="I15" s="55">
        <v>241330474</v>
      </c>
      <c r="J15" s="55">
        <v>3328741472</v>
      </c>
      <c r="K15" s="55">
        <v>6154865938</v>
      </c>
      <c r="L15" s="56">
        <v>20200029274</v>
      </c>
      <c r="M15" s="57">
        <v>2540015115</v>
      </c>
      <c r="N15" s="58">
        <v>5610116834</v>
      </c>
      <c r="O15" s="55">
        <v>2149572852</v>
      </c>
      <c r="P15" s="58">
        <v>859359729</v>
      </c>
      <c r="Q15" s="58">
        <v>620165273</v>
      </c>
      <c r="R15" s="58"/>
      <c r="S15" s="58">
        <v>7022779445</v>
      </c>
      <c r="T15" s="55">
        <v>2342511746</v>
      </c>
      <c r="U15" s="56">
        <v>21144520994</v>
      </c>
      <c r="V15" s="59">
        <v>2837614474</v>
      </c>
    </row>
    <row r="16" spans="1:22" s="10" customFormat="1" ht="12.75">
      <c r="A16" s="25"/>
      <c r="B16" s="52" t="s">
        <v>37</v>
      </c>
      <c r="C16" s="53" t="s">
        <v>38</v>
      </c>
      <c r="D16" s="54">
        <v>3318937206</v>
      </c>
      <c r="E16" s="55">
        <v>1721128915</v>
      </c>
      <c r="F16" s="55">
        <v>334526537</v>
      </c>
      <c r="G16" s="55">
        <v>0</v>
      </c>
      <c r="H16" s="55">
        <v>0</v>
      </c>
      <c r="I16" s="55">
        <v>142622460</v>
      </c>
      <c r="J16" s="55">
        <v>669340181</v>
      </c>
      <c r="K16" s="55">
        <v>2250105811</v>
      </c>
      <c r="L16" s="56">
        <v>8436661110</v>
      </c>
      <c r="M16" s="57">
        <v>1464599546</v>
      </c>
      <c r="N16" s="58">
        <v>2284802322</v>
      </c>
      <c r="O16" s="55">
        <v>823282683</v>
      </c>
      <c r="P16" s="58">
        <v>342142406</v>
      </c>
      <c r="Q16" s="58">
        <v>287131846</v>
      </c>
      <c r="R16" s="58"/>
      <c r="S16" s="58">
        <v>2304636389</v>
      </c>
      <c r="T16" s="55">
        <v>848927275</v>
      </c>
      <c r="U16" s="56">
        <v>8355522467</v>
      </c>
      <c r="V16" s="59">
        <v>941386850</v>
      </c>
    </row>
    <row r="17" spans="1:22" s="10" customFormat="1" ht="12.75">
      <c r="A17" s="25"/>
      <c r="B17" s="60" t="s">
        <v>39</v>
      </c>
      <c r="C17" s="53" t="s">
        <v>40</v>
      </c>
      <c r="D17" s="54">
        <v>24830846881</v>
      </c>
      <c r="E17" s="55">
        <v>16138115417</v>
      </c>
      <c r="F17" s="55">
        <v>703308624</v>
      </c>
      <c r="G17" s="55">
        <v>0</v>
      </c>
      <c r="H17" s="55">
        <v>0</v>
      </c>
      <c r="I17" s="55">
        <v>1825644800</v>
      </c>
      <c r="J17" s="55">
        <v>3568796562</v>
      </c>
      <c r="K17" s="55">
        <v>23059939227</v>
      </c>
      <c r="L17" s="56">
        <v>70126651511</v>
      </c>
      <c r="M17" s="57">
        <v>14952708924</v>
      </c>
      <c r="N17" s="58">
        <v>23238533617</v>
      </c>
      <c r="O17" s="55">
        <v>5620599204</v>
      </c>
      <c r="P17" s="58">
        <v>3052229491</v>
      </c>
      <c r="Q17" s="58">
        <v>2364407751</v>
      </c>
      <c r="R17" s="58"/>
      <c r="S17" s="58">
        <v>9566621733</v>
      </c>
      <c r="T17" s="55">
        <v>10348580516</v>
      </c>
      <c r="U17" s="56">
        <v>69143681236</v>
      </c>
      <c r="V17" s="59">
        <v>4361307193</v>
      </c>
    </row>
    <row r="18" spans="1:23" s="10" customFormat="1" ht="12.75">
      <c r="A18" s="26"/>
      <c r="B18" s="61" t="s">
        <v>627</v>
      </c>
      <c r="C18" s="62"/>
      <c r="D18" s="63">
        <f aca="true" t="shared" si="0" ref="D18:V18">SUM(D9:D17)</f>
        <v>134432095431</v>
      </c>
      <c r="E18" s="64">
        <f t="shared" si="0"/>
        <v>94779031598</v>
      </c>
      <c r="F18" s="64">
        <f t="shared" si="0"/>
        <v>28494892380</v>
      </c>
      <c r="G18" s="64">
        <f t="shared" si="0"/>
        <v>0</v>
      </c>
      <c r="H18" s="64">
        <f t="shared" si="0"/>
        <v>0</v>
      </c>
      <c r="I18" s="64">
        <f t="shared" si="0"/>
        <v>12842169488</v>
      </c>
      <c r="J18" s="64">
        <f t="shared" si="0"/>
        <v>33084396049</v>
      </c>
      <c r="K18" s="64">
        <f t="shared" si="0"/>
        <v>137725935204</v>
      </c>
      <c r="L18" s="65">
        <f t="shared" si="0"/>
        <v>441358520150</v>
      </c>
      <c r="M18" s="66">
        <f t="shared" si="0"/>
        <v>78324250794</v>
      </c>
      <c r="N18" s="67">
        <f t="shared" si="0"/>
        <v>131440644441</v>
      </c>
      <c r="O18" s="64">
        <f t="shared" si="0"/>
        <v>49416284063</v>
      </c>
      <c r="P18" s="67">
        <f t="shared" si="0"/>
        <v>19366702997</v>
      </c>
      <c r="Q18" s="67">
        <f t="shared" si="0"/>
        <v>13932385373</v>
      </c>
      <c r="R18" s="67">
        <f t="shared" si="0"/>
        <v>0</v>
      </c>
      <c r="S18" s="67">
        <f t="shared" si="0"/>
        <v>96963548241</v>
      </c>
      <c r="T18" s="64">
        <f t="shared" si="0"/>
        <v>52547847513</v>
      </c>
      <c r="U18" s="65">
        <f t="shared" si="0"/>
        <v>441991663422</v>
      </c>
      <c r="V18" s="59">
        <f t="shared" si="0"/>
        <v>39085637776</v>
      </c>
      <c r="W18" s="59">
        <f>U18-V18</f>
        <v>402906025646</v>
      </c>
    </row>
    <row r="19" spans="1:22" s="10" customFormat="1" ht="12.75" customHeight="1">
      <c r="A19" s="27"/>
      <c r="B19" s="68"/>
      <c r="C19" s="69"/>
      <c r="D19" s="70"/>
      <c r="E19" s="71"/>
      <c r="F19" s="71"/>
      <c r="G19" s="71"/>
      <c r="H19" s="71"/>
      <c r="I19" s="71"/>
      <c r="J19" s="71"/>
      <c r="K19" s="71"/>
      <c r="L19" s="72"/>
      <c r="M19" s="70"/>
      <c r="N19" s="71"/>
      <c r="O19" s="71"/>
      <c r="P19" s="71"/>
      <c r="Q19" s="71"/>
      <c r="R19" s="71"/>
      <c r="S19" s="71"/>
      <c r="T19" s="71"/>
      <c r="U19" s="72"/>
      <c r="V19" s="59"/>
    </row>
    <row r="20" spans="1:22" s="10" customFormat="1" ht="12.75">
      <c r="A20" s="28"/>
      <c r="B20" s="124" t="s">
        <v>41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59"/>
    </row>
    <row r="21" spans="1:22" ht="12.75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.75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.7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.7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.7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.7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.7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.7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.7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.7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.75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2:22" ht="12.7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.7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.7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.7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.7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.7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.7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.7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.7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.7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20:U2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602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564</v>
      </c>
      <c r="B9" s="75" t="s">
        <v>326</v>
      </c>
      <c r="C9" s="76" t="s">
        <v>327</v>
      </c>
      <c r="D9" s="77">
        <v>208322471</v>
      </c>
      <c r="E9" s="78">
        <v>98894299</v>
      </c>
      <c r="F9" s="78">
        <v>84759</v>
      </c>
      <c r="G9" s="78">
        <v>0</v>
      </c>
      <c r="H9" s="78">
        <v>0</v>
      </c>
      <c r="I9" s="78">
        <v>0</v>
      </c>
      <c r="J9" s="78">
        <v>59264725</v>
      </c>
      <c r="K9" s="78">
        <v>207527221</v>
      </c>
      <c r="L9" s="79">
        <v>574093475</v>
      </c>
      <c r="M9" s="77">
        <v>104248307</v>
      </c>
      <c r="N9" s="78">
        <v>39574881</v>
      </c>
      <c r="O9" s="78">
        <v>47683613</v>
      </c>
      <c r="P9" s="78">
        <v>12755162</v>
      </c>
      <c r="Q9" s="78">
        <v>10928576</v>
      </c>
      <c r="R9" s="80"/>
      <c r="S9" s="78">
        <v>344262893</v>
      </c>
      <c r="T9" s="78">
        <v>14430784</v>
      </c>
      <c r="U9" s="81">
        <v>573884216</v>
      </c>
      <c r="V9" s="82">
        <v>357117000</v>
      </c>
    </row>
    <row r="10" spans="1:22" ht="13.5">
      <c r="A10" s="47" t="s">
        <v>564</v>
      </c>
      <c r="B10" s="75" t="s">
        <v>328</v>
      </c>
      <c r="C10" s="76" t="s">
        <v>329</v>
      </c>
      <c r="D10" s="77">
        <v>255241301</v>
      </c>
      <c r="E10" s="78">
        <v>282574594</v>
      </c>
      <c r="F10" s="78">
        <v>33262748</v>
      </c>
      <c r="G10" s="78">
        <v>0</v>
      </c>
      <c r="H10" s="78">
        <v>0</v>
      </c>
      <c r="I10" s="78">
        <v>0</v>
      </c>
      <c r="J10" s="78">
        <v>39896035</v>
      </c>
      <c r="K10" s="78">
        <v>297235437</v>
      </c>
      <c r="L10" s="79">
        <v>908210115</v>
      </c>
      <c r="M10" s="77">
        <v>130431344</v>
      </c>
      <c r="N10" s="78">
        <v>260162381</v>
      </c>
      <c r="O10" s="78">
        <v>62834440</v>
      </c>
      <c r="P10" s="78">
        <v>32303092</v>
      </c>
      <c r="Q10" s="78">
        <v>27223265</v>
      </c>
      <c r="R10" s="80"/>
      <c r="S10" s="78">
        <v>234429074</v>
      </c>
      <c r="T10" s="78">
        <v>69894241</v>
      </c>
      <c r="U10" s="81">
        <v>817277837</v>
      </c>
      <c r="V10" s="82">
        <v>151406095</v>
      </c>
    </row>
    <row r="11" spans="1:22" ht="13.5">
      <c r="A11" s="47" t="s">
        <v>564</v>
      </c>
      <c r="B11" s="75" t="s">
        <v>330</v>
      </c>
      <c r="C11" s="76" t="s">
        <v>331</v>
      </c>
      <c r="D11" s="77">
        <v>232701660</v>
      </c>
      <c r="E11" s="78">
        <v>172590000</v>
      </c>
      <c r="F11" s="78">
        <v>0</v>
      </c>
      <c r="G11" s="78">
        <v>0</v>
      </c>
      <c r="H11" s="78">
        <v>0</v>
      </c>
      <c r="I11" s="78">
        <v>9837624</v>
      </c>
      <c r="J11" s="78">
        <v>87863988</v>
      </c>
      <c r="K11" s="78">
        <v>333666408</v>
      </c>
      <c r="L11" s="79">
        <v>836659680</v>
      </c>
      <c r="M11" s="77">
        <v>73011636</v>
      </c>
      <c r="N11" s="78">
        <v>177056580</v>
      </c>
      <c r="O11" s="78">
        <v>31527300</v>
      </c>
      <c r="P11" s="78">
        <v>22261128</v>
      </c>
      <c r="Q11" s="78">
        <v>16368840</v>
      </c>
      <c r="R11" s="80"/>
      <c r="S11" s="78">
        <v>283539864</v>
      </c>
      <c r="T11" s="78">
        <v>92027016</v>
      </c>
      <c r="U11" s="81">
        <v>695792364</v>
      </c>
      <c r="V11" s="82">
        <v>220399452</v>
      </c>
    </row>
    <row r="12" spans="1:22" ht="13.5">
      <c r="A12" s="47" t="s">
        <v>564</v>
      </c>
      <c r="B12" s="75" t="s">
        <v>332</v>
      </c>
      <c r="C12" s="76" t="s">
        <v>333</v>
      </c>
      <c r="D12" s="77">
        <v>113311323</v>
      </c>
      <c r="E12" s="78">
        <v>77562220</v>
      </c>
      <c r="F12" s="78">
        <v>18816894</v>
      </c>
      <c r="G12" s="78">
        <v>0</v>
      </c>
      <c r="H12" s="78">
        <v>0</v>
      </c>
      <c r="I12" s="78">
        <v>0</v>
      </c>
      <c r="J12" s="78">
        <v>81437535</v>
      </c>
      <c r="K12" s="78">
        <v>158969607</v>
      </c>
      <c r="L12" s="79">
        <v>450097579</v>
      </c>
      <c r="M12" s="77">
        <v>68636681</v>
      </c>
      <c r="N12" s="78">
        <v>71769813</v>
      </c>
      <c r="O12" s="78">
        <v>27607314</v>
      </c>
      <c r="P12" s="78">
        <v>15411987</v>
      </c>
      <c r="Q12" s="78">
        <v>8127354</v>
      </c>
      <c r="R12" s="80"/>
      <c r="S12" s="78">
        <v>140282001</v>
      </c>
      <c r="T12" s="78">
        <v>61192972</v>
      </c>
      <c r="U12" s="81">
        <v>393028122</v>
      </c>
      <c r="V12" s="82">
        <v>63263000</v>
      </c>
    </row>
    <row r="13" spans="1:22" ht="13.5">
      <c r="A13" s="47" t="s">
        <v>564</v>
      </c>
      <c r="B13" s="75" t="s">
        <v>334</v>
      </c>
      <c r="C13" s="76" t="s">
        <v>335</v>
      </c>
      <c r="D13" s="77">
        <v>278048436</v>
      </c>
      <c r="E13" s="78">
        <v>340663733</v>
      </c>
      <c r="F13" s="78">
        <v>83258900</v>
      </c>
      <c r="G13" s="78">
        <v>0</v>
      </c>
      <c r="H13" s="78">
        <v>0</v>
      </c>
      <c r="I13" s="78">
        <v>93752264</v>
      </c>
      <c r="J13" s="78">
        <v>79984897</v>
      </c>
      <c r="K13" s="78">
        <v>276560606</v>
      </c>
      <c r="L13" s="79">
        <v>1152268836</v>
      </c>
      <c r="M13" s="77">
        <v>155303472</v>
      </c>
      <c r="N13" s="78">
        <v>524950154</v>
      </c>
      <c r="O13" s="78">
        <v>89589072</v>
      </c>
      <c r="P13" s="78">
        <v>92581932</v>
      </c>
      <c r="Q13" s="78">
        <v>82501800</v>
      </c>
      <c r="R13" s="80"/>
      <c r="S13" s="78">
        <v>145446550</v>
      </c>
      <c r="T13" s="78">
        <v>76756675</v>
      </c>
      <c r="U13" s="81">
        <v>1167129655</v>
      </c>
      <c r="V13" s="82">
        <v>40891000</v>
      </c>
    </row>
    <row r="14" spans="1:22" ht="13.5">
      <c r="A14" s="47" t="s">
        <v>564</v>
      </c>
      <c r="B14" s="75" t="s">
        <v>336</v>
      </c>
      <c r="C14" s="76" t="s">
        <v>337</v>
      </c>
      <c r="D14" s="77">
        <v>77129930</v>
      </c>
      <c r="E14" s="78">
        <v>64183623</v>
      </c>
      <c r="F14" s="78">
        <v>8134211</v>
      </c>
      <c r="G14" s="78">
        <v>0</v>
      </c>
      <c r="H14" s="78">
        <v>0</v>
      </c>
      <c r="I14" s="78">
        <v>5548185</v>
      </c>
      <c r="J14" s="78">
        <v>51984874</v>
      </c>
      <c r="K14" s="78">
        <v>101084429</v>
      </c>
      <c r="L14" s="79">
        <v>308065252</v>
      </c>
      <c r="M14" s="77">
        <v>34638638</v>
      </c>
      <c r="N14" s="78">
        <v>65698211</v>
      </c>
      <c r="O14" s="78">
        <v>22959028</v>
      </c>
      <c r="P14" s="78">
        <v>21348153</v>
      </c>
      <c r="Q14" s="78">
        <v>8192101</v>
      </c>
      <c r="R14" s="80"/>
      <c r="S14" s="78">
        <v>87578297</v>
      </c>
      <c r="T14" s="78">
        <v>40391907</v>
      </c>
      <c r="U14" s="81">
        <v>280806335</v>
      </c>
      <c r="V14" s="82">
        <v>82891489</v>
      </c>
    </row>
    <row r="15" spans="1:22" ht="13.5">
      <c r="A15" s="47" t="s">
        <v>564</v>
      </c>
      <c r="B15" s="75" t="s">
        <v>74</v>
      </c>
      <c r="C15" s="76" t="s">
        <v>75</v>
      </c>
      <c r="D15" s="77">
        <v>641366592</v>
      </c>
      <c r="E15" s="78">
        <v>585322812</v>
      </c>
      <c r="F15" s="78">
        <v>307389624</v>
      </c>
      <c r="G15" s="78">
        <v>0</v>
      </c>
      <c r="H15" s="78">
        <v>0</v>
      </c>
      <c r="I15" s="78">
        <v>119212212</v>
      </c>
      <c r="J15" s="78">
        <v>186227148</v>
      </c>
      <c r="K15" s="78">
        <v>408993240</v>
      </c>
      <c r="L15" s="79">
        <v>2248511628</v>
      </c>
      <c r="M15" s="77">
        <v>341720232</v>
      </c>
      <c r="N15" s="78">
        <v>646759332</v>
      </c>
      <c r="O15" s="78">
        <v>597796908</v>
      </c>
      <c r="P15" s="78">
        <v>91026900</v>
      </c>
      <c r="Q15" s="78">
        <v>105134244</v>
      </c>
      <c r="R15" s="80"/>
      <c r="S15" s="78">
        <v>345609912</v>
      </c>
      <c r="T15" s="78">
        <v>313336668</v>
      </c>
      <c r="U15" s="81">
        <v>2441384196</v>
      </c>
      <c r="V15" s="82">
        <v>102974676</v>
      </c>
    </row>
    <row r="16" spans="1:22" ht="13.5">
      <c r="A16" s="47" t="s">
        <v>565</v>
      </c>
      <c r="B16" s="75" t="s">
        <v>515</v>
      </c>
      <c r="C16" s="76" t="s">
        <v>516</v>
      </c>
      <c r="D16" s="77">
        <v>233879915</v>
      </c>
      <c r="E16" s="78">
        <v>0</v>
      </c>
      <c r="F16" s="78">
        <v>0</v>
      </c>
      <c r="G16" s="78">
        <v>0</v>
      </c>
      <c r="H16" s="78">
        <v>0</v>
      </c>
      <c r="I16" s="78">
        <v>677250</v>
      </c>
      <c r="J16" s="78">
        <v>0</v>
      </c>
      <c r="K16" s="78">
        <v>156706368</v>
      </c>
      <c r="L16" s="79">
        <v>391263533</v>
      </c>
      <c r="M16" s="77">
        <v>0</v>
      </c>
      <c r="N16" s="78">
        <v>0</v>
      </c>
      <c r="O16" s="78">
        <v>0</v>
      </c>
      <c r="P16" s="78">
        <v>126000</v>
      </c>
      <c r="Q16" s="78">
        <v>0</v>
      </c>
      <c r="R16" s="80"/>
      <c r="S16" s="78">
        <v>321421693</v>
      </c>
      <c r="T16" s="78">
        <v>22895527</v>
      </c>
      <c r="U16" s="81">
        <v>344443220</v>
      </c>
      <c r="V16" s="82">
        <v>2462000</v>
      </c>
    </row>
    <row r="17" spans="1:22" ht="12.75">
      <c r="A17" s="48"/>
      <c r="B17" s="83" t="s">
        <v>603</v>
      </c>
      <c r="C17" s="84"/>
      <c r="D17" s="85">
        <f aca="true" t="shared" si="0" ref="D17:V17">SUM(D9:D16)</f>
        <v>2040001628</v>
      </c>
      <c r="E17" s="86">
        <f t="shared" si="0"/>
        <v>1621791281</v>
      </c>
      <c r="F17" s="86">
        <f t="shared" si="0"/>
        <v>450947136</v>
      </c>
      <c r="G17" s="86">
        <f t="shared" si="0"/>
        <v>0</v>
      </c>
      <c r="H17" s="86">
        <f t="shared" si="0"/>
        <v>0</v>
      </c>
      <c r="I17" s="86">
        <f t="shared" si="0"/>
        <v>229027535</v>
      </c>
      <c r="J17" s="86">
        <f t="shared" si="0"/>
        <v>586659202</v>
      </c>
      <c r="K17" s="86">
        <f t="shared" si="0"/>
        <v>1940743316</v>
      </c>
      <c r="L17" s="87">
        <f t="shared" si="0"/>
        <v>6869170098</v>
      </c>
      <c r="M17" s="85">
        <f t="shared" si="0"/>
        <v>907990310</v>
      </c>
      <c r="N17" s="86">
        <f t="shared" si="0"/>
        <v>1785971352</v>
      </c>
      <c r="O17" s="86">
        <f t="shared" si="0"/>
        <v>879997675</v>
      </c>
      <c r="P17" s="86">
        <f t="shared" si="0"/>
        <v>287814354</v>
      </c>
      <c r="Q17" s="86">
        <f t="shared" si="0"/>
        <v>258476180</v>
      </c>
      <c r="R17" s="86">
        <f t="shared" si="0"/>
        <v>0</v>
      </c>
      <c r="S17" s="86">
        <f t="shared" si="0"/>
        <v>1902570284</v>
      </c>
      <c r="T17" s="86">
        <f t="shared" si="0"/>
        <v>690925790</v>
      </c>
      <c r="U17" s="88">
        <f t="shared" si="0"/>
        <v>6713745945</v>
      </c>
      <c r="V17" s="89">
        <f t="shared" si="0"/>
        <v>1021404712</v>
      </c>
    </row>
    <row r="18" spans="1:22" ht="13.5">
      <c r="A18" s="47" t="s">
        <v>564</v>
      </c>
      <c r="B18" s="75" t="s">
        <v>338</v>
      </c>
      <c r="C18" s="76" t="s">
        <v>339</v>
      </c>
      <c r="D18" s="77">
        <v>224599695</v>
      </c>
      <c r="E18" s="78">
        <v>146439996</v>
      </c>
      <c r="F18" s="78">
        <v>62760000</v>
      </c>
      <c r="G18" s="78">
        <v>0</v>
      </c>
      <c r="H18" s="78">
        <v>0</v>
      </c>
      <c r="I18" s="78">
        <v>3138000</v>
      </c>
      <c r="J18" s="78">
        <v>78468444</v>
      </c>
      <c r="K18" s="78">
        <v>185401465</v>
      </c>
      <c r="L18" s="79">
        <v>700807600</v>
      </c>
      <c r="M18" s="77">
        <v>85086822</v>
      </c>
      <c r="N18" s="78">
        <v>230382586</v>
      </c>
      <c r="O18" s="78">
        <v>57488341</v>
      </c>
      <c r="P18" s="78">
        <v>16340168</v>
      </c>
      <c r="Q18" s="78">
        <v>12453480</v>
      </c>
      <c r="R18" s="80"/>
      <c r="S18" s="78">
        <v>128314000</v>
      </c>
      <c r="T18" s="78">
        <v>85989489</v>
      </c>
      <c r="U18" s="81">
        <v>616054886</v>
      </c>
      <c r="V18" s="82">
        <v>26621000</v>
      </c>
    </row>
    <row r="19" spans="1:22" ht="13.5">
      <c r="A19" s="47" t="s">
        <v>564</v>
      </c>
      <c r="B19" s="75" t="s">
        <v>76</v>
      </c>
      <c r="C19" s="76" t="s">
        <v>77</v>
      </c>
      <c r="D19" s="77">
        <v>1066356750</v>
      </c>
      <c r="E19" s="78">
        <v>1258234081</v>
      </c>
      <c r="F19" s="78">
        <v>85000000</v>
      </c>
      <c r="G19" s="78">
        <v>0</v>
      </c>
      <c r="H19" s="78">
        <v>0</v>
      </c>
      <c r="I19" s="78">
        <v>381054957</v>
      </c>
      <c r="J19" s="78">
        <v>873031424</v>
      </c>
      <c r="K19" s="78">
        <v>1041166972</v>
      </c>
      <c r="L19" s="79">
        <v>4704844184</v>
      </c>
      <c r="M19" s="77">
        <v>655626333</v>
      </c>
      <c r="N19" s="78">
        <v>1197347953</v>
      </c>
      <c r="O19" s="78">
        <v>526480497</v>
      </c>
      <c r="P19" s="78">
        <v>175924972</v>
      </c>
      <c r="Q19" s="78">
        <v>145962189</v>
      </c>
      <c r="R19" s="80"/>
      <c r="S19" s="78">
        <v>463164426</v>
      </c>
      <c r="T19" s="78">
        <v>446415970</v>
      </c>
      <c r="U19" s="81">
        <v>3610922340</v>
      </c>
      <c r="V19" s="82">
        <v>198353700</v>
      </c>
    </row>
    <row r="20" spans="1:22" ht="13.5">
      <c r="A20" s="47" t="s">
        <v>564</v>
      </c>
      <c r="B20" s="75" t="s">
        <v>78</v>
      </c>
      <c r="C20" s="76" t="s">
        <v>79</v>
      </c>
      <c r="D20" s="77">
        <v>705944235</v>
      </c>
      <c r="E20" s="78">
        <v>571953835</v>
      </c>
      <c r="F20" s="78">
        <v>16289985</v>
      </c>
      <c r="G20" s="78">
        <v>0</v>
      </c>
      <c r="H20" s="78">
        <v>0</v>
      </c>
      <c r="I20" s="78">
        <v>49095865</v>
      </c>
      <c r="J20" s="78">
        <v>23396953</v>
      </c>
      <c r="K20" s="78">
        <v>635022635</v>
      </c>
      <c r="L20" s="79">
        <v>2001703508</v>
      </c>
      <c r="M20" s="77">
        <v>440264377</v>
      </c>
      <c r="N20" s="78">
        <v>739733493</v>
      </c>
      <c r="O20" s="78">
        <v>124975638</v>
      </c>
      <c r="P20" s="78">
        <v>86818313</v>
      </c>
      <c r="Q20" s="78">
        <v>86540432</v>
      </c>
      <c r="R20" s="80"/>
      <c r="S20" s="78">
        <v>256956000</v>
      </c>
      <c r="T20" s="78">
        <v>149244527</v>
      </c>
      <c r="U20" s="81">
        <v>1884532780</v>
      </c>
      <c r="V20" s="82">
        <v>100890000</v>
      </c>
    </row>
    <row r="21" spans="1:22" ht="13.5">
      <c r="A21" s="47" t="s">
        <v>564</v>
      </c>
      <c r="B21" s="75" t="s">
        <v>340</v>
      </c>
      <c r="C21" s="76" t="s">
        <v>341</v>
      </c>
      <c r="D21" s="77">
        <v>120475044</v>
      </c>
      <c r="E21" s="78">
        <v>62643876</v>
      </c>
      <c r="F21" s="78">
        <v>0</v>
      </c>
      <c r="G21" s="78">
        <v>0</v>
      </c>
      <c r="H21" s="78">
        <v>0</v>
      </c>
      <c r="I21" s="78">
        <v>4300320</v>
      </c>
      <c r="J21" s="78">
        <v>69400632</v>
      </c>
      <c r="K21" s="78">
        <v>122623356</v>
      </c>
      <c r="L21" s="79">
        <v>379443228</v>
      </c>
      <c r="M21" s="77">
        <v>66859248</v>
      </c>
      <c r="N21" s="78">
        <v>100929144</v>
      </c>
      <c r="O21" s="78">
        <v>22501884</v>
      </c>
      <c r="P21" s="78">
        <v>14451336</v>
      </c>
      <c r="Q21" s="78">
        <v>14157732</v>
      </c>
      <c r="R21" s="80"/>
      <c r="S21" s="78">
        <v>77990784</v>
      </c>
      <c r="T21" s="78">
        <v>42509640</v>
      </c>
      <c r="U21" s="81">
        <v>339399768</v>
      </c>
      <c r="V21" s="82">
        <v>64058748</v>
      </c>
    </row>
    <row r="22" spans="1:22" ht="13.5">
      <c r="A22" s="47" t="s">
        <v>564</v>
      </c>
      <c r="B22" s="75" t="s">
        <v>342</v>
      </c>
      <c r="C22" s="76" t="s">
        <v>343</v>
      </c>
      <c r="D22" s="77">
        <v>196622217</v>
      </c>
      <c r="E22" s="78">
        <v>0</v>
      </c>
      <c r="F22" s="78">
        <v>150825015</v>
      </c>
      <c r="G22" s="78">
        <v>0</v>
      </c>
      <c r="H22" s="78">
        <v>0</v>
      </c>
      <c r="I22" s="78">
        <v>1359800</v>
      </c>
      <c r="J22" s="78">
        <v>214727180</v>
      </c>
      <c r="K22" s="78">
        <v>249848527</v>
      </c>
      <c r="L22" s="79">
        <v>813382739</v>
      </c>
      <c r="M22" s="77">
        <v>54453900</v>
      </c>
      <c r="N22" s="78">
        <v>0</v>
      </c>
      <c r="O22" s="78">
        <v>91257011</v>
      </c>
      <c r="P22" s="78">
        <v>1395902</v>
      </c>
      <c r="Q22" s="78">
        <v>33084098</v>
      </c>
      <c r="R22" s="80"/>
      <c r="S22" s="78">
        <v>484424800</v>
      </c>
      <c r="T22" s="78">
        <v>79691892</v>
      </c>
      <c r="U22" s="81">
        <v>744307603</v>
      </c>
      <c r="V22" s="82">
        <v>196916200</v>
      </c>
    </row>
    <row r="23" spans="1:22" ht="13.5">
      <c r="A23" s="47" t="s">
        <v>564</v>
      </c>
      <c r="B23" s="75" t="s">
        <v>344</v>
      </c>
      <c r="C23" s="76" t="s">
        <v>345</v>
      </c>
      <c r="D23" s="77">
        <v>275479134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52300000</v>
      </c>
      <c r="K23" s="78">
        <v>339080769</v>
      </c>
      <c r="L23" s="79">
        <v>666859903</v>
      </c>
      <c r="M23" s="77">
        <v>41960000</v>
      </c>
      <c r="N23" s="78">
        <v>0</v>
      </c>
      <c r="O23" s="78">
        <v>95643625</v>
      </c>
      <c r="P23" s="78">
        <v>10119642</v>
      </c>
      <c r="Q23" s="78">
        <v>8049367</v>
      </c>
      <c r="R23" s="80"/>
      <c r="S23" s="78">
        <v>438703500</v>
      </c>
      <c r="T23" s="78">
        <v>76881356</v>
      </c>
      <c r="U23" s="81">
        <v>671357490</v>
      </c>
      <c r="V23" s="82">
        <v>151922000</v>
      </c>
    </row>
    <row r="24" spans="1:22" ht="13.5">
      <c r="A24" s="47" t="s">
        <v>565</v>
      </c>
      <c r="B24" s="75" t="s">
        <v>517</v>
      </c>
      <c r="C24" s="76" t="s">
        <v>518</v>
      </c>
      <c r="D24" s="77">
        <v>178379279</v>
      </c>
      <c r="E24" s="78">
        <v>0</v>
      </c>
      <c r="F24" s="78">
        <v>0</v>
      </c>
      <c r="G24" s="78">
        <v>0</v>
      </c>
      <c r="H24" s="78">
        <v>0</v>
      </c>
      <c r="I24" s="78">
        <v>115772</v>
      </c>
      <c r="J24" s="78">
        <v>0</v>
      </c>
      <c r="K24" s="78">
        <v>297515909</v>
      </c>
      <c r="L24" s="79">
        <v>476010960</v>
      </c>
      <c r="M24" s="77">
        <v>0</v>
      </c>
      <c r="N24" s="78">
        <v>0</v>
      </c>
      <c r="O24" s="78">
        <v>0</v>
      </c>
      <c r="P24" s="78">
        <v>0</v>
      </c>
      <c r="Q24" s="78">
        <v>0</v>
      </c>
      <c r="R24" s="80"/>
      <c r="S24" s="78">
        <v>103872000</v>
      </c>
      <c r="T24" s="78">
        <v>375639000</v>
      </c>
      <c r="U24" s="81">
        <v>479511000</v>
      </c>
      <c r="V24" s="82">
        <v>2319000</v>
      </c>
    </row>
    <row r="25" spans="1:22" ht="12.75">
      <c r="A25" s="48"/>
      <c r="B25" s="83" t="s">
        <v>604</v>
      </c>
      <c r="C25" s="84"/>
      <c r="D25" s="85">
        <f aca="true" t="shared" si="1" ref="D25:V25">SUM(D18:D24)</f>
        <v>2767856354</v>
      </c>
      <c r="E25" s="86">
        <f t="shared" si="1"/>
        <v>2039271788</v>
      </c>
      <c r="F25" s="86">
        <f t="shared" si="1"/>
        <v>314875000</v>
      </c>
      <c r="G25" s="86">
        <f t="shared" si="1"/>
        <v>0</v>
      </c>
      <c r="H25" s="86">
        <f t="shared" si="1"/>
        <v>0</v>
      </c>
      <c r="I25" s="86">
        <f t="shared" si="1"/>
        <v>439064714</v>
      </c>
      <c r="J25" s="86">
        <f t="shared" si="1"/>
        <v>1311324633</v>
      </c>
      <c r="K25" s="86">
        <f t="shared" si="1"/>
        <v>2870659633</v>
      </c>
      <c r="L25" s="87">
        <f t="shared" si="1"/>
        <v>9743052122</v>
      </c>
      <c r="M25" s="85">
        <f t="shared" si="1"/>
        <v>1344250680</v>
      </c>
      <c r="N25" s="86">
        <f t="shared" si="1"/>
        <v>2268393176</v>
      </c>
      <c r="O25" s="86">
        <f t="shared" si="1"/>
        <v>918346996</v>
      </c>
      <c r="P25" s="86">
        <f t="shared" si="1"/>
        <v>305050333</v>
      </c>
      <c r="Q25" s="86">
        <f t="shared" si="1"/>
        <v>300247298</v>
      </c>
      <c r="R25" s="86">
        <f t="shared" si="1"/>
        <v>0</v>
      </c>
      <c r="S25" s="86">
        <f t="shared" si="1"/>
        <v>1953425510</v>
      </c>
      <c r="T25" s="86">
        <f t="shared" si="1"/>
        <v>1256371874</v>
      </c>
      <c r="U25" s="88">
        <f t="shared" si="1"/>
        <v>8346085867</v>
      </c>
      <c r="V25" s="89">
        <f t="shared" si="1"/>
        <v>741080648</v>
      </c>
    </row>
    <row r="26" spans="1:22" ht="13.5">
      <c r="A26" s="47" t="s">
        <v>564</v>
      </c>
      <c r="B26" s="75" t="s">
        <v>346</v>
      </c>
      <c r="C26" s="76" t="s">
        <v>347</v>
      </c>
      <c r="D26" s="77">
        <v>233668668</v>
      </c>
      <c r="E26" s="78">
        <v>150500004</v>
      </c>
      <c r="F26" s="78">
        <v>0</v>
      </c>
      <c r="G26" s="78">
        <v>0</v>
      </c>
      <c r="H26" s="78">
        <v>0</v>
      </c>
      <c r="I26" s="78">
        <v>16125000</v>
      </c>
      <c r="J26" s="78">
        <v>24187500</v>
      </c>
      <c r="K26" s="78">
        <v>174812748</v>
      </c>
      <c r="L26" s="79">
        <v>599293920</v>
      </c>
      <c r="M26" s="77">
        <v>101005920</v>
      </c>
      <c r="N26" s="78">
        <v>187567296</v>
      </c>
      <c r="O26" s="78">
        <v>60373968</v>
      </c>
      <c r="P26" s="78">
        <v>17453088</v>
      </c>
      <c r="Q26" s="78">
        <v>18375396</v>
      </c>
      <c r="R26" s="80"/>
      <c r="S26" s="78">
        <v>177602004</v>
      </c>
      <c r="T26" s="78">
        <v>48151380</v>
      </c>
      <c r="U26" s="81">
        <v>610529052</v>
      </c>
      <c r="V26" s="82">
        <v>76020012</v>
      </c>
    </row>
    <row r="27" spans="1:22" ht="13.5">
      <c r="A27" s="47" t="s">
        <v>564</v>
      </c>
      <c r="B27" s="75" t="s">
        <v>348</v>
      </c>
      <c r="C27" s="76" t="s">
        <v>349</v>
      </c>
      <c r="D27" s="77">
        <v>455918197</v>
      </c>
      <c r="E27" s="78">
        <v>96312463</v>
      </c>
      <c r="F27" s="78">
        <v>1973433</v>
      </c>
      <c r="G27" s="78">
        <v>0</v>
      </c>
      <c r="H27" s="78">
        <v>0</v>
      </c>
      <c r="I27" s="78">
        <v>540609</v>
      </c>
      <c r="J27" s="78">
        <v>23801405</v>
      </c>
      <c r="K27" s="78">
        <v>494038330</v>
      </c>
      <c r="L27" s="79">
        <v>1072584437</v>
      </c>
      <c r="M27" s="77">
        <v>111903011</v>
      </c>
      <c r="N27" s="78">
        <v>136770063</v>
      </c>
      <c r="O27" s="78">
        <v>28769357</v>
      </c>
      <c r="P27" s="78">
        <v>5631505</v>
      </c>
      <c r="Q27" s="78">
        <v>10490952</v>
      </c>
      <c r="R27" s="80"/>
      <c r="S27" s="78">
        <v>700668332</v>
      </c>
      <c r="T27" s="78">
        <v>72616463</v>
      </c>
      <c r="U27" s="81">
        <v>1066849683</v>
      </c>
      <c r="V27" s="82">
        <v>383315840</v>
      </c>
    </row>
    <row r="28" spans="1:22" ht="13.5">
      <c r="A28" s="47" t="s">
        <v>564</v>
      </c>
      <c r="B28" s="75" t="s">
        <v>350</v>
      </c>
      <c r="C28" s="76" t="s">
        <v>351</v>
      </c>
      <c r="D28" s="77">
        <v>628991086</v>
      </c>
      <c r="E28" s="78">
        <v>0</v>
      </c>
      <c r="F28" s="78">
        <v>23920000</v>
      </c>
      <c r="G28" s="78">
        <v>0</v>
      </c>
      <c r="H28" s="78">
        <v>0</v>
      </c>
      <c r="I28" s="78">
        <v>24791520</v>
      </c>
      <c r="J28" s="78">
        <v>113256000</v>
      </c>
      <c r="K28" s="78">
        <v>638252281</v>
      </c>
      <c r="L28" s="79">
        <v>1429210887</v>
      </c>
      <c r="M28" s="77">
        <v>284397243</v>
      </c>
      <c r="N28" s="78">
        <v>0</v>
      </c>
      <c r="O28" s="78">
        <v>63965096</v>
      </c>
      <c r="P28" s="78">
        <v>5211128</v>
      </c>
      <c r="Q28" s="78">
        <v>9754836</v>
      </c>
      <c r="R28" s="80"/>
      <c r="S28" s="78">
        <v>920687000</v>
      </c>
      <c r="T28" s="78">
        <v>205126320</v>
      </c>
      <c r="U28" s="81">
        <v>1489141623</v>
      </c>
      <c r="V28" s="82">
        <v>475721000</v>
      </c>
    </row>
    <row r="29" spans="1:22" ht="13.5">
      <c r="A29" s="47" t="s">
        <v>564</v>
      </c>
      <c r="B29" s="75" t="s">
        <v>80</v>
      </c>
      <c r="C29" s="76" t="s">
        <v>81</v>
      </c>
      <c r="D29" s="77">
        <v>1175204778</v>
      </c>
      <c r="E29" s="78">
        <v>822085058</v>
      </c>
      <c r="F29" s="78">
        <v>51616256</v>
      </c>
      <c r="G29" s="78">
        <v>0</v>
      </c>
      <c r="H29" s="78">
        <v>0</v>
      </c>
      <c r="I29" s="78">
        <v>26345829</v>
      </c>
      <c r="J29" s="78">
        <v>228314072</v>
      </c>
      <c r="K29" s="78">
        <v>1040139492</v>
      </c>
      <c r="L29" s="79">
        <v>3343705485</v>
      </c>
      <c r="M29" s="77">
        <v>721755695</v>
      </c>
      <c r="N29" s="78">
        <v>1262650140</v>
      </c>
      <c r="O29" s="78">
        <v>125271008</v>
      </c>
      <c r="P29" s="78">
        <v>26770701</v>
      </c>
      <c r="Q29" s="78">
        <v>146693178</v>
      </c>
      <c r="R29" s="80"/>
      <c r="S29" s="78">
        <v>874906000</v>
      </c>
      <c r="T29" s="78">
        <v>135618511</v>
      </c>
      <c r="U29" s="81">
        <v>3293665233</v>
      </c>
      <c r="V29" s="82">
        <v>408975000</v>
      </c>
    </row>
    <row r="30" spans="1:22" ht="13.5">
      <c r="A30" s="47" t="s">
        <v>565</v>
      </c>
      <c r="B30" s="75" t="s">
        <v>519</v>
      </c>
      <c r="C30" s="76" t="s">
        <v>520</v>
      </c>
      <c r="D30" s="77">
        <v>178140931</v>
      </c>
      <c r="E30" s="78">
        <v>0</v>
      </c>
      <c r="F30" s="78">
        <v>0</v>
      </c>
      <c r="G30" s="78">
        <v>0</v>
      </c>
      <c r="H30" s="78">
        <v>0</v>
      </c>
      <c r="I30" s="78">
        <v>15045905</v>
      </c>
      <c r="J30" s="78">
        <v>0</v>
      </c>
      <c r="K30" s="78">
        <v>81991546</v>
      </c>
      <c r="L30" s="79">
        <v>275178382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80"/>
      <c r="S30" s="78">
        <v>277019000</v>
      </c>
      <c r="T30" s="78">
        <v>11352000</v>
      </c>
      <c r="U30" s="81">
        <v>288371000</v>
      </c>
      <c r="V30" s="82">
        <v>2501000</v>
      </c>
    </row>
    <row r="31" spans="1:22" ht="12.75">
      <c r="A31" s="48"/>
      <c r="B31" s="83" t="s">
        <v>605</v>
      </c>
      <c r="C31" s="84"/>
      <c r="D31" s="85">
        <f aca="true" t="shared" si="2" ref="D31:V31">SUM(D26:D30)</f>
        <v>2671923660</v>
      </c>
      <c r="E31" s="86">
        <f t="shared" si="2"/>
        <v>1068897525</v>
      </c>
      <c r="F31" s="86">
        <f t="shared" si="2"/>
        <v>77509689</v>
      </c>
      <c r="G31" s="86">
        <f t="shared" si="2"/>
        <v>0</v>
      </c>
      <c r="H31" s="86">
        <f t="shared" si="2"/>
        <v>0</v>
      </c>
      <c r="I31" s="86">
        <f t="shared" si="2"/>
        <v>82848863</v>
      </c>
      <c r="J31" s="86">
        <f t="shared" si="2"/>
        <v>389558977</v>
      </c>
      <c r="K31" s="86">
        <f t="shared" si="2"/>
        <v>2429234397</v>
      </c>
      <c r="L31" s="87">
        <f t="shared" si="2"/>
        <v>6719973111</v>
      </c>
      <c r="M31" s="85">
        <f t="shared" si="2"/>
        <v>1219061869</v>
      </c>
      <c r="N31" s="86">
        <f t="shared" si="2"/>
        <v>1586987499</v>
      </c>
      <c r="O31" s="86">
        <f t="shared" si="2"/>
        <v>278379429</v>
      </c>
      <c r="P31" s="86">
        <f t="shared" si="2"/>
        <v>55066422</v>
      </c>
      <c r="Q31" s="86">
        <f t="shared" si="2"/>
        <v>185314362</v>
      </c>
      <c r="R31" s="86">
        <f t="shared" si="2"/>
        <v>0</v>
      </c>
      <c r="S31" s="86">
        <f t="shared" si="2"/>
        <v>2950882336</v>
      </c>
      <c r="T31" s="86">
        <f t="shared" si="2"/>
        <v>472864674</v>
      </c>
      <c r="U31" s="88">
        <f t="shared" si="2"/>
        <v>6748556591</v>
      </c>
      <c r="V31" s="89">
        <f t="shared" si="2"/>
        <v>1346532852</v>
      </c>
    </row>
    <row r="32" spans="1:22" ht="12.75">
      <c r="A32" s="49"/>
      <c r="B32" s="90" t="s">
        <v>606</v>
      </c>
      <c r="C32" s="91"/>
      <c r="D32" s="92">
        <f aca="true" t="shared" si="3" ref="D32:V32">SUM(D9:D16,D18:D24,D26:D30)</f>
        <v>7479781642</v>
      </c>
      <c r="E32" s="93">
        <f t="shared" si="3"/>
        <v>4729960594</v>
      </c>
      <c r="F32" s="93">
        <f t="shared" si="3"/>
        <v>843331825</v>
      </c>
      <c r="G32" s="93">
        <f t="shared" si="3"/>
        <v>0</v>
      </c>
      <c r="H32" s="93">
        <f t="shared" si="3"/>
        <v>0</v>
      </c>
      <c r="I32" s="93">
        <f t="shared" si="3"/>
        <v>750941112</v>
      </c>
      <c r="J32" s="93">
        <f t="shared" si="3"/>
        <v>2287542812</v>
      </c>
      <c r="K32" s="93">
        <f t="shared" si="3"/>
        <v>7240637346</v>
      </c>
      <c r="L32" s="94">
        <f t="shared" si="3"/>
        <v>23332195331</v>
      </c>
      <c r="M32" s="92">
        <f t="shared" si="3"/>
        <v>3471302859</v>
      </c>
      <c r="N32" s="93">
        <f t="shared" si="3"/>
        <v>5641352027</v>
      </c>
      <c r="O32" s="93">
        <f t="shared" si="3"/>
        <v>2076724100</v>
      </c>
      <c r="P32" s="93">
        <f t="shared" si="3"/>
        <v>647931109</v>
      </c>
      <c r="Q32" s="93">
        <f t="shared" si="3"/>
        <v>744037840</v>
      </c>
      <c r="R32" s="93">
        <f t="shared" si="3"/>
        <v>0</v>
      </c>
      <c r="S32" s="93">
        <f t="shared" si="3"/>
        <v>6806878130</v>
      </c>
      <c r="T32" s="93">
        <f t="shared" si="3"/>
        <v>2420162338</v>
      </c>
      <c r="U32" s="95">
        <f t="shared" si="3"/>
        <v>21808388403</v>
      </c>
      <c r="V32" s="89">
        <f t="shared" si="3"/>
        <v>3109018212</v>
      </c>
    </row>
    <row r="33" spans="1:22" ht="13.5">
      <c r="A33" s="50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</row>
    <row r="34" spans="1:22" ht="13.5">
      <c r="A34" s="51"/>
      <c r="B34" s="128" t="s">
        <v>41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97"/>
      <c r="V34" s="98"/>
    </row>
    <row r="35" spans="1:22" ht="12.75">
      <c r="A35" s="50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8"/>
    </row>
    <row r="36" spans="1:22" ht="12.75">
      <c r="A36" s="50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2.75">
      <c r="A37" s="50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4:T34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607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564</v>
      </c>
      <c r="B9" s="75" t="s">
        <v>396</v>
      </c>
      <c r="C9" s="76" t="s">
        <v>397</v>
      </c>
      <c r="D9" s="77">
        <v>109382088</v>
      </c>
      <c r="E9" s="78">
        <v>8354694</v>
      </c>
      <c r="F9" s="78">
        <v>7420000</v>
      </c>
      <c r="G9" s="78">
        <v>0</v>
      </c>
      <c r="H9" s="78">
        <v>0</v>
      </c>
      <c r="I9" s="78">
        <v>208148</v>
      </c>
      <c r="J9" s="78">
        <v>15269206</v>
      </c>
      <c r="K9" s="78">
        <v>113018959</v>
      </c>
      <c r="L9" s="79">
        <v>253653095</v>
      </c>
      <c r="M9" s="77">
        <v>23822794</v>
      </c>
      <c r="N9" s="78">
        <v>5776399</v>
      </c>
      <c r="O9" s="78">
        <v>14449480</v>
      </c>
      <c r="P9" s="78">
        <v>3646383</v>
      </c>
      <c r="Q9" s="78">
        <v>3203292</v>
      </c>
      <c r="R9" s="80"/>
      <c r="S9" s="78">
        <v>185404080</v>
      </c>
      <c r="T9" s="78">
        <v>30605141</v>
      </c>
      <c r="U9" s="81">
        <v>266907569</v>
      </c>
      <c r="V9" s="82">
        <v>97398627</v>
      </c>
    </row>
    <row r="10" spans="1:22" ht="13.5">
      <c r="A10" s="47" t="s">
        <v>564</v>
      </c>
      <c r="B10" s="75" t="s">
        <v>398</v>
      </c>
      <c r="C10" s="76" t="s">
        <v>399</v>
      </c>
      <c r="D10" s="77">
        <v>174385536</v>
      </c>
      <c r="E10" s="78">
        <v>95867040</v>
      </c>
      <c r="F10" s="78">
        <v>27431352</v>
      </c>
      <c r="G10" s="78">
        <v>0</v>
      </c>
      <c r="H10" s="78">
        <v>0</v>
      </c>
      <c r="I10" s="78">
        <v>6344184</v>
      </c>
      <c r="J10" s="78">
        <v>25677936</v>
      </c>
      <c r="K10" s="78">
        <v>170948280</v>
      </c>
      <c r="L10" s="79">
        <v>500654328</v>
      </c>
      <c r="M10" s="77">
        <v>52146744</v>
      </c>
      <c r="N10" s="78">
        <v>126265212</v>
      </c>
      <c r="O10" s="78">
        <v>28393548</v>
      </c>
      <c r="P10" s="78">
        <v>13099296</v>
      </c>
      <c r="Q10" s="78">
        <v>10972536</v>
      </c>
      <c r="R10" s="80"/>
      <c r="S10" s="78">
        <v>199724964</v>
      </c>
      <c r="T10" s="78">
        <v>28939596</v>
      </c>
      <c r="U10" s="81">
        <v>459541896</v>
      </c>
      <c r="V10" s="82">
        <v>114448992</v>
      </c>
    </row>
    <row r="11" spans="1:22" ht="13.5">
      <c r="A11" s="47" t="s">
        <v>564</v>
      </c>
      <c r="B11" s="75" t="s">
        <v>400</v>
      </c>
      <c r="C11" s="76" t="s">
        <v>401</v>
      </c>
      <c r="D11" s="77">
        <v>181293158</v>
      </c>
      <c r="E11" s="78">
        <v>129084610</v>
      </c>
      <c r="F11" s="78">
        <v>14515708</v>
      </c>
      <c r="G11" s="78">
        <v>0</v>
      </c>
      <c r="H11" s="78">
        <v>0</v>
      </c>
      <c r="I11" s="78">
        <v>27936489</v>
      </c>
      <c r="J11" s="78">
        <v>11472811</v>
      </c>
      <c r="K11" s="78">
        <v>170079008</v>
      </c>
      <c r="L11" s="79">
        <v>534381784</v>
      </c>
      <c r="M11" s="77">
        <v>175404174</v>
      </c>
      <c r="N11" s="78">
        <v>174534965</v>
      </c>
      <c r="O11" s="78">
        <v>89046636</v>
      </c>
      <c r="P11" s="78">
        <v>37233808</v>
      </c>
      <c r="Q11" s="78">
        <v>36717799</v>
      </c>
      <c r="R11" s="80"/>
      <c r="S11" s="78">
        <v>52536132</v>
      </c>
      <c r="T11" s="78">
        <v>61685342</v>
      </c>
      <c r="U11" s="81">
        <v>627158856</v>
      </c>
      <c r="V11" s="82">
        <v>134384000</v>
      </c>
    </row>
    <row r="12" spans="1:22" ht="13.5">
      <c r="A12" s="47" t="s">
        <v>565</v>
      </c>
      <c r="B12" s="75" t="s">
        <v>545</v>
      </c>
      <c r="C12" s="76" t="s">
        <v>546</v>
      </c>
      <c r="D12" s="77">
        <v>80080010</v>
      </c>
      <c r="E12" s="78">
        <v>0</v>
      </c>
      <c r="F12" s="78">
        <v>0</v>
      </c>
      <c r="G12" s="78">
        <v>0</v>
      </c>
      <c r="H12" s="78">
        <v>0</v>
      </c>
      <c r="I12" s="78">
        <v>8472</v>
      </c>
      <c r="J12" s="78">
        <v>211800</v>
      </c>
      <c r="K12" s="78">
        <v>32053733</v>
      </c>
      <c r="L12" s="79">
        <v>112354015</v>
      </c>
      <c r="M12" s="77">
        <v>0</v>
      </c>
      <c r="N12" s="78">
        <v>0</v>
      </c>
      <c r="O12" s="78">
        <v>0</v>
      </c>
      <c r="P12" s="78">
        <v>0</v>
      </c>
      <c r="Q12" s="78">
        <v>0</v>
      </c>
      <c r="R12" s="80"/>
      <c r="S12" s="78">
        <v>106199000</v>
      </c>
      <c r="T12" s="78">
        <v>6808679</v>
      </c>
      <c r="U12" s="81">
        <v>113007679</v>
      </c>
      <c r="V12" s="82">
        <v>0</v>
      </c>
    </row>
    <row r="13" spans="1:22" ht="12.75">
      <c r="A13" s="48"/>
      <c r="B13" s="83" t="s">
        <v>608</v>
      </c>
      <c r="C13" s="84"/>
      <c r="D13" s="85">
        <f aca="true" t="shared" si="0" ref="D13:V13">SUM(D9:D12)</f>
        <v>545140792</v>
      </c>
      <c r="E13" s="86">
        <f t="shared" si="0"/>
        <v>233306344</v>
      </c>
      <c r="F13" s="86">
        <f t="shared" si="0"/>
        <v>49367060</v>
      </c>
      <c r="G13" s="86">
        <f t="shared" si="0"/>
        <v>0</v>
      </c>
      <c r="H13" s="86">
        <f t="shared" si="0"/>
        <v>0</v>
      </c>
      <c r="I13" s="86">
        <f t="shared" si="0"/>
        <v>34497293</v>
      </c>
      <c r="J13" s="86">
        <f t="shared" si="0"/>
        <v>52631753</v>
      </c>
      <c r="K13" s="86">
        <f t="shared" si="0"/>
        <v>486099980</v>
      </c>
      <c r="L13" s="87">
        <f t="shared" si="0"/>
        <v>1401043222</v>
      </c>
      <c r="M13" s="85">
        <f t="shared" si="0"/>
        <v>251373712</v>
      </c>
      <c r="N13" s="86">
        <f t="shared" si="0"/>
        <v>306576576</v>
      </c>
      <c r="O13" s="86">
        <f t="shared" si="0"/>
        <v>131889664</v>
      </c>
      <c r="P13" s="86">
        <f t="shared" si="0"/>
        <v>53979487</v>
      </c>
      <c r="Q13" s="86">
        <f t="shared" si="0"/>
        <v>50893627</v>
      </c>
      <c r="R13" s="86">
        <f t="shared" si="0"/>
        <v>0</v>
      </c>
      <c r="S13" s="86">
        <f t="shared" si="0"/>
        <v>543864176</v>
      </c>
      <c r="T13" s="86">
        <f t="shared" si="0"/>
        <v>128038758</v>
      </c>
      <c r="U13" s="88">
        <f t="shared" si="0"/>
        <v>1466616000</v>
      </c>
      <c r="V13" s="89">
        <f t="shared" si="0"/>
        <v>346231619</v>
      </c>
    </row>
    <row r="14" spans="1:22" ht="13.5">
      <c r="A14" s="47" t="s">
        <v>564</v>
      </c>
      <c r="B14" s="75" t="s">
        <v>352</v>
      </c>
      <c r="C14" s="76" t="s">
        <v>353</v>
      </c>
      <c r="D14" s="77">
        <v>34474653</v>
      </c>
      <c r="E14" s="78">
        <v>17171901</v>
      </c>
      <c r="F14" s="78">
        <v>1089000</v>
      </c>
      <c r="G14" s="78">
        <v>0</v>
      </c>
      <c r="H14" s="78">
        <v>0</v>
      </c>
      <c r="I14" s="78">
        <v>2582298</v>
      </c>
      <c r="J14" s="78">
        <v>12088159</v>
      </c>
      <c r="K14" s="78">
        <v>24549774</v>
      </c>
      <c r="L14" s="79">
        <v>91955785</v>
      </c>
      <c r="M14" s="77">
        <v>19904741</v>
      </c>
      <c r="N14" s="78">
        <v>15577813</v>
      </c>
      <c r="O14" s="78">
        <v>5367910</v>
      </c>
      <c r="P14" s="78">
        <v>3657466</v>
      </c>
      <c r="Q14" s="78">
        <v>3096043</v>
      </c>
      <c r="R14" s="80"/>
      <c r="S14" s="78">
        <v>22691000</v>
      </c>
      <c r="T14" s="78">
        <v>6213300</v>
      </c>
      <c r="U14" s="81">
        <v>76508273</v>
      </c>
      <c r="V14" s="82">
        <v>17538000</v>
      </c>
    </row>
    <row r="15" spans="1:22" ht="13.5">
      <c r="A15" s="47" t="s">
        <v>564</v>
      </c>
      <c r="B15" s="75" t="s">
        <v>354</v>
      </c>
      <c r="C15" s="76" t="s">
        <v>355</v>
      </c>
      <c r="D15" s="77">
        <v>111961029</v>
      </c>
      <c r="E15" s="78">
        <v>99891694</v>
      </c>
      <c r="F15" s="78">
        <v>28869600</v>
      </c>
      <c r="G15" s="78">
        <v>0</v>
      </c>
      <c r="H15" s="78">
        <v>0</v>
      </c>
      <c r="I15" s="78">
        <v>0</v>
      </c>
      <c r="J15" s="78">
        <v>21425467</v>
      </c>
      <c r="K15" s="78">
        <v>100880771</v>
      </c>
      <c r="L15" s="79">
        <v>363028561</v>
      </c>
      <c r="M15" s="77">
        <v>49407905</v>
      </c>
      <c r="N15" s="78">
        <v>102981367</v>
      </c>
      <c r="O15" s="78">
        <v>39688233</v>
      </c>
      <c r="P15" s="78">
        <v>13048776</v>
      </c>
      <c r="Q15" s="78">
        <v>15680298</v>
      </c>
      <c r="R15" s="80"/>
      <c r="S15" s="78">
        <v>60326913</v>
      </c>
      <c r="T15" s="78">
        <v>14357085</v>
      </c>
      <c r="U15" s="81">
        <v>295490577</v>
      </c>
      <c r="V15" s="82">
        <v>19406087</v>
      </c>
    </row>
    <row r="16" spans="1:22" ht="13.5">
      <c r="A16" s="47" t="s">
        <v>564</v>
      </c>
      <c r="B16" s="75" t="s">
        <v>356</v>
      </c>
      <c r="C16" s="76" t="s">
        <v>357</v>
      </c>
      <c r="D16" s="77">
        <v>30163211</v>
      </c>
      <c r="E16" s="78">
        <v>12247205</v>
      </c>
      <c r="F16" s="78">
        <v>267511</v>
      </c>
      <c r="G16" s="78">
        <v>0</v>
      </c>
      <c r="H16" s="78">
        <v>0</v>
      </c>
      <c r="I16" s="78">
        <v>1454876</v>
      </c>
      <c r="J16" s="78">
        <v>7157380</v>
      </c>
      <c r="K16" s="78">
        <v>25764162</v>
      </c>
      <c r="L16" s="79">
        <v>77054345</v>
      </c>
      <c r="M16" s="77">
        <v>12301908</v>
      </c>
      <c r="N16" s="78">
        <v>10583705</v>
      </c>
      <c r="O16" s="78">
        <v>4798893</v>
      </c>
      <c r="P16" s="78">
        <v>1987955</v>
      </c>
      <c r="Q16" s="78">
        <v>1930281</v>
      </c>
      <c r="R16" s="80"/>
      <c r="S16" s="78">
        <v>31048000</v>
      </c>
      <c r="T16" s="78">
        <v>7122022</v>
      </c>
      <c r="U16" s="81">
        <v>69772764</v>
      </c>
      <c r="V16" s="82">
        <v>13772000</v>
      </c>
    </row>
    <row r="17" spans="1:22" ht="13.5">
      <c r="A17" s="47" t="s">
        <v>564</v>
      </c>
      <c r="B17" s="75" t="s">
        <v>358</v>
      </c>
      <c r="C17" s="76" t="s">
        <v>359</v>
      </c>
      <c r="D17" s="77">
        <v>49317325</v>
      </c>
      <c r="E17" s="78">
        <v>28778047</v>
      </c>
      <c r="F17" s="78">
        <v>0</v>
      </c>
      <c r="G17" s="78">
        <v>0</v>
      </c>
      <c r="H17" s="78">
        <v>0</v>
      </c>
      <c r="I17" s="78">
        <v>2504567</v>
      </c>
      <c r="J17" s="78">
        <v>11456069</v>
      </c>
      <c r="K17" s="78">
        <v>37438600</v>
      </c>
      <c r="L17" s="79">
        <v>129494608</v>
      </c>
      <c r="M17" s="77">
        <v>16225195</v>
      </c>
      <c r="N17" s="78">
        <v>28527643</v>
      </c>
      <c r="O17" s="78">
        <v>14184407</v>
      </c>
      <c r="P17" s="78">
        <v>7836196</v>
      </c>
      <c r="Q17" s="78">
        <v>8852451</v>
      </c>
      <c r="R17" s="80"/>
      <c r="S17" s="78">
        <v>34468000</v>
      </c>
      <c r="T17" s="78">
        <v>3246837</v>
      </c>
      <c r="U17" s="81">
        <v>113340729</v>
      </c>
      <c r="V17" s="82">
        <v>27168000</v>
      </c>
    </row>
    <row r="18" spans="1:22" ht="13.5">
      <c r="A18" s="47" t="s">
        <v>564</v>
      </c>
      <c r="B18" s="75" t="s">
        <v>360</v>
      </c>
      <c r="C18" s="76" t="s">
        <v>361</v>
      </c>
      <c r="D18" s="77">
        <v>31424123</v>
      </c>
      <c r="E18" s="78">
        <v>11298000</v>
      </c>
      <c r="F18" s="78">
        <v>0</v>
      </c>
      <c r="G18" s="78">
        <v>0</v>
      </c>
      <c r="H18" s="78">
        <v>0</v>
      </c>
      <c r="I18" s="78">
        <v>126100</v>
      </c>
      <c r="J18" s="78">
        <v>4072200</v>
      </c>
      <c r="K18" s="78">
        <v>25715454</v>
      </c>
      <c r="L18" s="79">
        <v>72635877</v>
      </c>
      <c r="M18" s="77">
        <v>7891099</v>
      </c>
      <c r="N18" s="78">
        <v>12681999</v>
      </c>
      <c r="O18" s="78">
        <v>3727800</v>
      </c>
      <c r="P18" s="78">
        <v>3567400</v>
      </c>
      <c r="Q18" s="78">
        <v>2565901</v>
      </c>
      <c r="R18" s="80"/>
      <c r="S18" s="78">
        <v>31259000</v>
      </c>
      <c r="T18" s="78">
        <v>4287405</v>
      </c>
      <c r="U18" s="81">
        <v>65980604</v>
      </c>
      <c r="V18" s="82">
        <v>0</v>
      </c>
    </row>
    <row r="19" spans="1:22" ht="13.5">
      <c r="A19" s="47" t="s">
        <v>564</v>
      </c>
      <c r="B19" s="75" t="s">
        <v>362</v>
      </c>
      <c r="C19" s="76" t="s">
        <v>363</v>
      </c>
      <c r="D19" s="77">
        <v>35841415</v>
      </c>
      <c r="E19" s="78">
        <v>11376833</v>
      </c>
      <c r="F19" s="78">
        <v>4950000</v>
      </c>
      <c r="G19" s="78">
        <v>0</v>
      </c>
      <c r="H19" s="78">
        <v>0</v>
      </c>
      <c r="I19" s="78">
        <v>2252704</v>
      </c>
      <c r="J19" s="78">
        <v>6079685</v>
      </c>
      <c r="K19" s="78">
        <v>21346040</v>
      </c>
      <c r="L19" s="79">
        <v>81846677</v>
      </c>
      <c r="M19" s="77">
        <v>9496414</v>
      </c>
      <c r="N19" s="78">
        <v>10710253</v>
      </c>
      <c r="O19" s="78">
        <v>8091960</v>
      </c>
      <c r="P19" s="78">
        <v>1451095</v>
      </c>
      <c r="Q19" s="78">
        <v>1331525</v>
      </c>
      <c r="R19" s="80"/>
      <c r="S19" s="78">
        <v>26002913</v>
      </c>
      <c r="T19" s="78">
        <v>4968921</v>
      </c>
      <c r="U19" s="81">
        <v>62053081</v>
      </c>
      <c r="V19" s="82">
        <v>18466087</v>
      </c>
    </row>
    <row r="20" spans="1:22" ht="13.5">
      <c r="A20" s="47" t="s">
        <v>565</v>
      </c>
      <c r="B20" s="75" t="s">
        <v>553</v>
      </c>
      <c r="C20" s="76" t="s">
        <v>554</v>
      </c>
      <c r="D20" s="77">
        <v>47755479</v>
      </c>
      <c r="E20" s="78">
        <v>0</v>
      </c>
      <c r="F20" s="78">
        <v>0</v>
      </c>
      <c r="G20" s="78">
        <v>0</v>
      </c>
      <c r="H20" s="78">
        <v>0</v>
      </c>
      <c r="I20" s="78">
        <v>36755</v>
      </c>
      <c r="J20" s="78">
        <v>0</v>
      </c>
      <c r="K20" s="78">
        <v>23309006</v>
      </c>
      <c r="L20" s="79">
        <v>71101240</v>
      </c>
      <c r="M20" s="77">
        <v>0</v>
      </c>
      <c r="N20" s="78">
        <v>0</v>
      </c>
      <c r="O20" s="78">
        <v>0</v>
      </c>
      <c r="P20" s="78">
        <v>0</v>
      </c>
      <c r="Q20" s="78">
        <v>0</v>
      </c>
      <c r="R20" s="80"/>
      <c r="S20" s="78">
        <v>58561000</v>
      </c>
      <c r="T20" s="78">
        <v>10570083</v>
      </c>
      <c r="U20" s="81">
        <v>69131083</v>
      </c>
      <c r="V20" s="82">
        <v>0</v>
      </c>
    </row>
    <row r="21" spans="1:22" ht="12.75">
      <c r="A21" s="48"/>
      <c r="B21" s="83" t="s">
        <v>609</v>
      </c>
      <c r="C21" s="84"/>
      <c r="D21" s="85">
        <f aca="true" t="shared" si="1" ref="D21:V21">SUM(D14:D20)</f>
        <v>340937235</v>
      </c>
      <c r="E21" s="86">
        <f t="shared" si="1"/>
        <v>180763680</v>
      </c>
      <c r="F21" s="86">
        <f t="shared" si="1"/>
        <v>35176111</v>
      </c>
      <c r="G21" s="86">
        <f t="shared" si="1"/>
        <v>0</v>
      </c>
      <c r="H21" s="86">
        <f t="shared" si="1"/>
        <v>0</v>
      </c>
      <c r="I21" s="86">
        <f t="shared" si="1"/>
        <v>8957300</v>
      </c>
      <c r="J21" s="86">
        <f t="shared" si="1"/>
        <v>62278960</v>
      </c>
      <c r="K21" s="86">
        <f t="shared" si="1"/>
        <v>259003807</v>
      </c>
      <c r="L21" s="87">
        <f t="shared" si="1"/>
        <v>887117093</v>
      </c>
      <c r="M21" s="85">
        <f t="shared" si="1"/>
        <v>115227262</v>
      </c>
      <c r="N21" s="86">
        <f t="shared" si="1"/>
        <v>181062780</v>
      </c>
      <c r="O21" s="86">
        <f t="shared" si="1"/>
        <v>75859203</v>
      </c>
      <c r="P21" s="86">
        <f t="shared" si="1"/>
        <v>31548888</v>
      </c>
      <c r="Q21" s="86">
        <f t="shared" si="1"/>
        <v>33456499</v>
      </c>
      <c r="R21" s="86">
        <f t="shared" si="1"/>
        <v>0</v>
      </c>
      <c r="S21" s="86">
        <f t="shared" si="1"/>
        <v>264356826</v>
      </c>
      <c r="T21" s="86">
        <f t="shared" si="1"/>
        <v>50765653</v>
      </c>
      <c r="U21" s="88">
        <f t="shared" si="1"/>
        <v>752277111</v>
      </c>
      <c r="V21" s="89">
        <f t="shared" si="1"/>
        <v>96350174</v>
      </c>
    </row>
    <row r="22" spans="1:22" ht="13.5">
      <c r="A22" s="47" t="s">
        <v>564</v>
      </c>
      <c r="B22" s="75" t="s">
        <v>364</v>
      </c>
      <c r="C22" s="76" t="s">
        <v>365</v>
      </c>
      <c r="D22" s="77">
        <v>43957478</v>
      </c>
      <c r="E22" s="78">
        <v>20269187</v>
      </c>
      <c r="F22" s="78">
        <v>1631083</v>
      </c>
      <c r="G22" s="78">
        <v>0</v>
      </c>
      <c r="H22" s="78">
        <v>0</v>
      </c>
      <c r="I22" s="78">
        <v>6518901</v>
      </c>
      <c r="J22" s="78">
        <v>39434819</v>
      </c>
      <c r="K22" s="78">
        <v>45025240</v>
      </c>
      <c r="L22" s="79">
        <v>156836708</v>
      </c>
      <c r="M22" s="77">
        <v>24518443</v>
      </c>
      <c r="N22" s="78">
        <v>25392599</v>
      </c>
      <c r="O22" s="78">
        <v>5336727</v>
      </c>
      <c r="P22" s="78">
        <v>5080278</v>
      </c>
      <c r="Q22" s="78">
        <v>4271022</v>
      </c>
      <c r="R22" s="80"/>
      <c r="S22" s="78">
        <v>43963002</v>
      </c>
      <c r="T22" s="78">
        <v>42941370</v>
      </c>
      <c r="U22" s="81">
        <v>151503441</v>
      </c>
      <c r="V22" s="82">
        <v>19397001</v>
      </c>
    </row>
    <row r="23" spans="1:22" ht="13.5">
      <c r="A23" s="47" t="s">
        <v>564</v>
      </c>
      <c r="B23" s="75" t="s">
        <v>366</v>
      </c>
      <c r="C23" s="76" t="s">
        <v>367</v>
      </c>
      <c r="D23" s="77">
        <v>68575329</v>
      </c>
      <c r="E23" s="78">
        <v>33545220</v>
      </c>
      <c r="F23" s="78">
        <v>2159990</v>
      </c>
      <c r="G23" s="78">
        <v>0</v>
      </c>
      <c r="H23" s="78">
        <v>0</v>
      </c>
      <c r="I23" s="78">
        <v>0</v>
      </c>
      <c r="J23" s="78">
        <v>29684434</v>
      </c>
      <c r="K23" s="78">
        <v>71095089</v>
      </c>
      <c r="L23" s="79">
        <v>205060062</v>
      </c>
      <c r="M23" s="77">
        <v>18145744</v>
      </c>
      <c r="N23" s="78">
        <v>37299749</v>
      </c>
      <c r="O23" s="78">
        <v>12475642</v>
      </c>
      <c r="P23" s="78">
        <v>14995353</v>
      </c>
      <c r="Q23" s="78">
        <v>7851009</v>
      </c>
      <c r="R23" s="80"/>
      <c r="S23" s="78">
        <v>62280350</v>
      </c>
      <c r="T23" s="78">
        <v>49259916</v>
      </c>
      <c r="U23" s="81">
        <v>202307763</v>
      </c>
      <c r="V23" s="82">
        <v>28445000</v>
      </c>
    </row>
    <row r="24" spans="1:22" ht="13.5">
      <c r="A24" s="47" t="s">
        <v>564</v>
      </c>
      <c r="B24" s="75" t="s">
        <v>368</v>
      </c>
      <c r="C24" s="76" t="s">
        <v>369</v>
      </c>
      <c r="D24" s="77">
        <v>98008516</v>
      </c>
      <c r="E24" s="78">
        <v>74509557</v>
      </c>
      <c r="F24" s="78">
        <v>3011000</v>
      </c>
      <c r="G24" s="78">
        <v>0</v>
      </c>
      <c r="H24" s="78">
        <v>0</v>
      </c>
      <c r="I24" s="78">
        <v>2215130</v>
      </c>
      <c r="J24" s="78">
        <v>8065140</v>
      </c>
      <c r="K24" s="78">
        <v>104682351</v>
      </c>
      <c r="L24" s="79">
        <v>290491694</v>
      </c>
      <c r="M24" s="77">
        <v>39069149</v>
      </c>
      <c r="N24" s="78">
        <v>82315368</v>
      </c>
      <c r="O24" s="78">
        <v>38285581</v>
      </c>
      <c r="P24" s="78">
        <v>26482257</v>
      </c>
      <c r="Q24" s="78">
        <v>14827435</v>
      </c>
      <c r="R24" s="80"/>
      <c r="S24" s="78">
        <v>54276000</v>
      </c>
      <c r="T24" s="78">
        <v>45194070</v>
      </c>
      <c r="U24" s="81">
        <v>300449860</v>
      </c>
      <c r="V24" s="82">
        <v>48772000</v>
      </c>
    </row>
    <row r="25" spans="1:22" ht="13.5">
      <c r="A25" s="47" t="s">
        <v>564</v>
      </c>
      <c r="B25" s="75" t="s">
        <v>370</v>
      </c>
      <c r="C25" s="76" t="s">
        <v>371</v>
      </c>
      <c r="D25" s="77">
        <v>32286282</v>
      </c>
      <c r="E25" s="78">
        <v>16835386</v>
      </c>
      <c r="F25" s="78">
        <v>0</v>
      </c>
      <c r="G25" s="78">
        <v>0</v>
      </c>
      <c r="H25" s="78">
        <v>0</v>
      </c>
      <c r="I25" s="78">
        <v>1124723</v>
      </c>
      <c r="J25" s="78">
        <v>5989000</v>
      </c>
      <c r="K25" s="78">
        <v>29884483</v>
      </c>
      <c r="L25" s="79">
        <v>86119874</v>
      </c>
      <c r="M25" s="77">
        <v>10207231</v>
      </c>
      <c r="N25" s="78">
        <v>11074392</v>
      </c>
      <c r="O25" s="78">
        <v>3245441</v>
      </c>
      <c r="P25" s="78">
        <v>1512430</v>
      </c>
      <c r="Q25" s="78">
        <v>1638981</v>
      </c>
      <c r="R25" s="80"/>
      <c r="S25" s="78">
        <v>32505000</v>
      </c>
      <c r="T25" s="78">
        <v>21221090</v>
      </c>
      <c r="U25" s="81">
        <v>81404565</v>
      </c>
      <c r="V25" s="82">
        <v>42573000</v>
      </c>
    </row>
    <row r="26" spans="1:22" ht="13.5">
      <c r="A26" s="47" t="s">
        <v>564</v>
      </c>
      <c r="B26" s="75" t="s">
        <v>372</v>
      </c>
      <c r="C26" s="76" t="s">
        <v>373</v>
      </c>
      <c r="D26" s="77">
        <v>24903768</v>
      </c>
      <c r="E26" s="78">
        <v>8988800</v>
      </c>
      <c r="F26" s="78">
        <v>247664</v>
      </c>
      <c r="G26" s="78">
        <v>0</v>
      </c>
      <c r="H26" s="78">
        <v>0</v>
      </c>
      <c r="I26" s="78">
        <v>0</v>
      </c>
      <c r="J26" s="78">
        <v>6490002</v>
      </c>
      <c r="K26" s="78">
        <v>24478577</v>
      </c>
      <c r="L26" s="79">
        <v>65108811</v>
      </c>
      <c r="M26" s="77">
        <v>6784067</v>
      </c>
      <c r="N26" s="78">
        <v>6763659</v>
      </c>
      <c r="O26" s="78">
        <v>9345670</v>
      </c>
      <c r="P26" s="78">
        <v>4229029</v>
      </c>
      <c r="Q26" s="78">
        <v>1491322</v>
      </c>
      <c r="R26" s="80"/>
      <c r="S26" s="78">
        <v>31684000</v>
      </c>
      <c r="T26" s="78">
        <v>1361452</v>
      </c>
      <c r="U26" s="81">
        <v>61659199</v>
      </c>
      <c r="V26" s="82">
        <v>7693000</v>
      </c>
    </row>
    <row r="27" spans="1:22" ht="13.5">
      <c r="A27" s="47" t="s">
        <v>564</v>
      </c>
      <c r="B27" s="75" t="s">
        <v>374</v>
      </c>
      <c r="C27" s="76" t="s">
        <v>375</v>
      </c>
      <c r="D27" s="77">
        <v>37130623</v>
      </c>
      <c r="E27" s="78">
        <v>9654150</v>
      </c>
      <c r="F27" s="78">
        <v>776322</v>
      </c>
      <c r="G27" s="78">
        <v>0</v>
      </c>
      <c r="H27" s="78">
        <v>0</v>
      </c>
      <c r="I27" s="78">
        <v>2014294</v>
      </c>
      <c r="J27" s="78">
        <v>561548</v>
      </c>
      <c r="K27" s="78">
        <v>22650517</v>
      </c>
      <c r="L27" s="79">
        <v>72787454</v>
      </c>
      <c r="M27" s="77">
        <v>6811242</v>
      </c>
      <c r="N27" s="78">
        <v>17340093</v>
      </c>
      <c r="O27" s="78">
        <v>3448967</v>
      </c>
      <c r="P27" s="78">
        <v>2952684</v>
      </c>
      <c r="Q27" s="78">
        <v>1332214</v>
      </c>
      <c r="R27" s="80"/>
      <c r="S27" s="78">
        <v>36122637</v>
      </c>
      <c r="T27" s="78">
        <v>11347819</v>
      </c>
      <c r="U27" s="81">
        <v>79355656</v>
      </c>
      <c r="V27" s="82">
        <v>29339452</v>
      </c>
    </row>
    <row r="28" spans="1:22" ht="13.5">
      <c r="A28" s="47" t="s">
        <v>564</v>
      </c>
      <c r="B28" s="75" t="s">
        <v>376</v>
      </c>
      <c r="C28" s="76" t="s">
        <v>377</v>
      </c>
      <c r="D28" s="77">
        <v>53824600</v>
      </c>
      <c r="E28" s="78">
        <v>23459200</v>
      </c>
      <c r="F28" s="78">
        <v>754200</v>
      </c>
      <c r="G28" s="78">
        <v>0</v>
      </c>
      <c r="H28" s="78">
        <v>0</v>
      </c>
      <c r="I28" s="78">
        <v>9688400</v>
      </c>
      <c r="J28" s="78">
        <v>16292300</v>
      </c>
      <c r="K28" s="78">
        <v>60328000</v>
      </c>
      <c r="L28" s="79">
        <v>164346700</v>
      </c>
      <c r="M28" s="77">
        <v>14562400</v>
      </c>
      <c r="N28" s="78">
        <v>21105400</v>
      </c>
      <c r="O28" s="78">
        <v>13780100</v>
      </c>
      <c r="P28" s="78">
        <v>5263800</v>
      </c>
      <c r="Q28" s="78">
        <v>2167000</v>
      </c>
      <c r="R28" s="80"/>
      <c r="S28" s="78">
        <v>42724100</v>
      </c>
      <c r="T28" s="78">
        <v>14217100</v>
      </c>
      <c r="U28" s="81">
        <v>113819900</v>
      </c>
      <c r="V28" s="82">
        <v>27244000</v>
      </c>
    </row>
    <row r="29" spans="1:22" ht="13.5">
      <c r="A29" s="47" t="s">
        <v>564</v>
      </c>
      <c r="B29" s="75" t="s">
        <v>378</v>
      </c>
      <c r="C29" s="76" t="s">
        <v>379</v>
      </c>
      <c r="D29" s="77">
        <v>81553258</v>
      </c>
      <c r="E29" s="78">
        <v>39920708</v>
      </c>
      <c r="F29" s="78">
        <v>777646</v>
      </c>
      <c r="G29" s="78">
        <v>0</v>
      </c>
      <c r="H29" s="78">
        <v>0</v>
      </c>
      <c r="I29" s="78">
        <v>6146043</v>
      </c>
      <c r="J29" s="78">
        <v>2089731</v>
      </c>
      <c r="K29" s="78">
        <v>54224036</v>
      </c>
      <c r="L29" s="79">
        <v>184711422</v>
      </c>
      <c r="M29" s="77">
        <v>36867579</v>
      </c>
      <c r="N29" s="78">
        <v>45939200</v>
      </c>
      <c r="O29" s="78">
        <v>32556771</v>
      </c>
      <c r="P29" s="78">
        <v>4765068</v>
      </c>
      <c r="Q29" s="78">
        <v>4558104</v>
      </c>
      <c r="R29" s="80"/>
      <c r="S29" s="78">
        <v>60493003</v>
      </c>
      <c r="T29" s="78">
        <v>9316716</v>
      </c>
      <c r="U29" s="81">
        <v>194496441</v>
      </c>
      <c r="V29" s="82">
        <v>5</v>
      </c>
    </row>
    <row r="30" spans="1:22" ht="13.5">
      <c r="A30" s="47" t="s">
        <v>565</v>
      </c>
      <c r="B30" s="75" t="s">
        <v>555</v>
      </c>
      <c r="C30" s="76" t="s">
        <v>556</v>
      </c>
      <c r="D30" s="77">
        <v>47582220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18386055</v>
      </c>
      <c r="L30" s="79">
        <v>65968275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80"/>
      <c r="S30" s="78">
        <v>57920500</v>
      </c>
      <c r="T30" s="78">
        <v>4099600</v>
      </c>
      <c r="U30" s="81">
        <v>62020100</v>
      </c>
      <c r="V30" s="82">
        <v>3200000</v>
      </c>
    </row>
    <row r="31" spans="1:22" ht="12.75">
      <c r="A31" s="48"/>
      <c r="B31" s="83" t="s">
        <v>610</v>
      </c>
      <c r="C31" s="84"/>
      <c r="D31" s="85">
        <f aca="true" t="shared" si="2" ref="D31:V31">SUM(D22:D30)</f>
        <v>487822074</v>
      </c>
      <c r="E31" s="86">
        <f t="shared" si="2"/>
        <v>227182208</v>
      </c>
      <c r="F31" s="86">
        <f t="shared" si="2"/>
        <v>9357905</v>
      </c>
      <c r="G31" s="86">
        <f t="shared" si="2"/>
        <v>0</v>
      </c>
      <c r="H31" s="86">
        <f t="shared" si="2"/>
        <v>0</v>
      </c>
      <c r="I31" s="86">
        <f t="shared" si="2"/>
        <v>27707491</v>
      </c>
      <c r="J31" s="86">
        <f t="shared" si="2"/>
        <v>108606974</v>
      </c>
      <c r="K31" s="86">
        <f t="shared" si="2"/>
        <v>430754348</v>
      </c>
      <c r="L31" s="87">
        <f t="shared" si="2"/>
        <v>1291431000</v>
      </c>
      <c r="M31" s="85">
        <f t="shared" si="2"/>
        <v>156965855</v>
      </c>
      <c r="N31" s="86">
        <f t="shared" si="2"/>
        <v>247230460</v>
      </c>
      <c r="O31" s="86">
        <f t="shared" si="2"/>
        <v>118474899</v>
      </c>
      <c r="P31" s="86">
        <f t="shared" si="2"/>
        <v>65280899</v>
      </c>
      <c r="Q31" s="86">
        <f t="shared" si="2"/>
        <v>38137087</v>
      </c>
      <c r="R31" s="86">
        <f t="shared" si="2"/>
        <v>0</v>
      </c>
      <c r="S31" s="86">
        <f t="shared" si="2"/>
        <v>421968592</v>
      </c>
      <c r="T31" s="86">
        <f t="shared" si="2"/>
        <v>198959133</v>
      </c>
      <c r="U31" s="88">
        <f t="shared" si="2"/>
        <v>1247016925</v>
      </c>
      <c r="V31" s="89">
        <f t="shared" si="2"/>
        <v>206663458</v>
      </c>
    </row>
    <row r="32" spans="1:22" ht="13.5">
      <c r="A32" s="47" t="s">
        <v>564</v>
      </c>
      <c r="B32" s="75" t="s">
        <v>380</v>
      </c>
      <c r="C32" s="76" t="s">
        <v>381</v>
      </c>
      <c r="D32" s="77">
        <v>119026631</v>
      </c>
      <c r="E32" s="78">
        <v>67500000</v>
      </c>
      <c r="F32" s="78">
        <v>8000000</v>
      </c>
      <c r="G32" s="78">
        <v>0</v>
      </c>
      <c r="H32" s="78">
        <v>0</v>
      </c>
      <c r="I32" s="78">
        <v>33223001</v>
      </c>
      <c r="J32" s="78">
        <v>36530883</v>
      </c>
      <c r="K32" s="78">
        <v>52199084</v>
      </c>
      <c r="L32" s="79">
        <v>316479599</v>
      </c>
      <c r="M32" s="77">
        <v>25550101</v>
      </c>
      <c r="N32" s="78">
        <v>84159884</v>
      </c>
      <c r="O32" s="78">
        <v>22067080</v>
      </c>
      <c r="P32" s="78">
        <v>14018842</v>
      </c>
      <c r="Q32" s="78">
        <v>10017954</v>
      </c>
      <c r="R32" s="80"/>
      <c r="S32" s="78">
        <v>104541000</v>
      </c>
      <c r="T32" s="78">
        <v>14884959</v>
      </c>
      <c r="U32" s="81">
        <v>275239820</v>
      </c>
      <c r="V32" s="82">
        <v>32911002</v>
      </c>
    </row>
    <row r="33" spans="1:22" ht="13.5">
      <c r="A33" s="47" t="s">
        <v>564</v>
      </c>
      <c r="B33" s="75" t="s">
        <v>382</v>
      </c>
      <c r="C33" s="76" t="s">
        <v>383</v>
      </c>
      <c r="D33" s="77">
        <v>37743112</v>
      </c>
      <c r="E33" s="78">
        <v>0</v>
      </c>
      <c r="F33" s="78">
        <v>1608308</v>
      </c>
      <c r="G33" s="78">
        <v>0</v>
      </c>
      <c r="H33" s="78">
        <v>0</v>
      </c>
      <c r="I33" s="78">
        <v>462720</v>
      </c>
      <c r="J33" s="78">
        <v>7007134</v>
      </c>
      <c r="K33" s="78">
        <v>20317605</v>
      </c>
      <c r="L33" s="79">
        <v>67138879</v>
      </c>
      <c r="M33" s="77">
        <v>10843208</v>
      </c>
      <c r="N33" s="78">
        <v>0</v>
      </c>
      <c r="O33" s="78">
        <v>7709325</v>
      </c>
      <c r="P33" s="78">
        <v>3057108</v>
      </c>
      <c r="Q33" s="78">
        <v>3560041</v>
      </c>
      <c r="R33" s="80"/>
      <c r="S33" s="78">
        <v>32595000</v>
      </c>
      <c r="T33" s="78">
        <v>11342046</v>
      </c>
      <c r="U33" s="81">
        <v>69106728</v>
      </c>
      <c r="V33" s="82">
        <v>18180000</v>
      </c>
    </row>
    <row r="34" spans="1:22" ht="13.5">
      <c r="A34" s="47" t="s">
        <v>564</v>
      </c>
      <c r="B34" s="75" t="s">
        <v>384</v>
      </c>
      <c r="C34" s="76" t="s">
        <v>385</v>
      </c>
      <c r="D34" s="77">
        <v>100049429</v>
      </c>
      <c r="E34" s="78">
        <v>50207556</v>
      </c>
      <c r="F34" s="78">
        <v>16850253</v>
      </c>
      <c r="G34" s="78">
        <v>0</v>
      </c>
      <c r="H34" s="78">
        <v>0</v>
      </c>
      <c r="I34" s="78">
        <v>2584965</v>
      </c>
      <c r="J34" s="78">
        <v>32792100</v>
      </c>
      <c r="K34" s="78">
        <v>57949994</v>
      </c>
      <c r="L34" s="79">
        <v>260434297</v>
      </c>
      <c r="M34" s="77">
        <v>64966080</v>
      </c>
      <c r="N34" s="78">
        <v>64725329</v>
      </c>
      <c r="O34" s="78">
        <v>22500677</v>
      </c>
      <c r="P34" s="78">
        <v>24799389</v>
      </c>
      <c r="Q34" s="78">
        <v>16312443</v>
      </c>
      <c r="R34" s="80"/>
      <c r="S34" s="78">
        <v>58070700</v>
      </c>
      <c r="T34" s="78">
        <v>12968429</v>
      </c>
      <c r="U34" s="81">
        <v>264343047</v>
      </c>
      <c r="V34" s="82">
        <v>15131119</v>
      </c>
    </row>
    <row r="35" spans="1:22" ht="13.5">
      <c r="A35" s="47" t="s">
        <v>564</v>
      </c>
      <c r="B35" s="75" t="s">
        <v>386</v>
      </c>
      <c r="C35" s="76" t="s">
        <v>387</v>
      </c>
      <c r="D35" s="77">
        <v>43097899</v>
      </c>
      <c r="E35" s="78">
        <v>22019013</v>
      </c>
      <c r="F35" s="78">
        <v>0</v>
      </c>
      <c r="G35" s="78">
        <v>0</v>
      </c>
      <c r="H35" s="78">
        <v>0</v>
      </c>
      <c r="I35" s="78">
        <v>139084</v>
      </c>
      <c r="J35" s="78">
        <v>5846993</v>
      </c>
      <c r="K35" s="78">
        <v>47800880</v>
      </c>
      <c r="L35" s="79">
        <v>118903869</v>
      </c>
      <c r="M35" s="77">
        <v>21416065</v>
      </c>
      <c r="N35" s="78">
        <v>34725585</v>
      </c>
      <c r="O35" s="78">
        <v>8938782</v>
      </c>
      <c r="P35" s="78">
        <v>4575119</v>
      </c>
      <c r="Q35" s="78">
        <v>8626527</v>
      </c>
      <c r="R35" s="80"/>
      <c r="S35" s="78">
        <v>30166440</v>
      </c>
      <c r="T35" s="78">
        <v>11349673</v>
      </c>
      <c r="U35" s="81">
        <v>119798191</v>
      </c>
      <c r="V35" s="82">
        <v>12653000</v>
      </c>
    </row>
    <row r="36" spans="1:22" ht="13.5">
      <c r="A36" s="47" t="s">
        <v>564</v>
      </c>
      <c r="B36" s="75" t="s">
        <v>388</v>
      </c>
      <c r="C36" s="76" t="s">
        <v>389</v>
      </c>
      <c r="D36" s="77">
        <v>366524827</v>
      </c>
      <c r="E36" s="78">
        <v>231829650</v>
      </c>
      <c r="F36" s="78">
        <v>5870313</v>
      </c>
      <c r="G36" s="78">
        <v>0</v>
      </c>
      <c r="H36" s="78">
        <v>0</v>
      </c>
      <c r="I36" s="78">
        <v>11955099</v>
      </c>
      <c r="J36" s="78">
        <v>10350000</v>
      </c>
      <c r="K36" s="78">
        <v>217707466</v>
      </c>
      <c r="L36" s="79">
        <v>844237355</v>
      </c>
      <c r="M36" s="77">
        <v>117916526</v>
      </c>
      <c r="N36" s="78">
        <v>382920246</v>
      </c>
      <c r="O36" s="78">
        <v>74028083</v>
      </c>
      <c r="P36" s="78">
        <v>44153322</v>
      </c>
      <c r="Q36" s="78">
        <v>39127359</v>
      </c>
      <c r="R36" s="80"/>
      <c r="S36" s="78">
        <v>115050516</v>
      </c>
      <c r="T36" s="78">
        <v>79642299</v>
      </c>
      <c r="U36" s="81">
        <v>852838351</v>
      </c>
      <c r="V36" s="82">
        <v>48411478</v>
      </c>
    </row>
    <row r="37" spans="1:22" ht="13.5">
      <c r="A37" s="47" t="s">
        <v>565</v>
      </c>
      <c r="B37" s="75" t="s">
        <v>557</v>
      </c>
      <c r="C37" s="76" t="s">
        <v>558</v>
      </c>
      <c r="D37" s="77">
        <v>60703594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20000</v>
      </c>
      <c r="K37" s="78">
        <v>21294927</v>
      </c>
      <c r="L37" s="79">
        <v>82018521</v>
      </c>
      <c r="M37" s="77">
        <v>0</v>
      </c>
      <c r="N37" s="78">
        <v>0</v>
      </c>
      <c r="O37" s="78">
        <v>0</v>
      </c>
      <c r="P37" s="78">
        <v>0</v>
      </c>
      <c r="Q37" s="78">
        <v>0</v>
      </c>
      <c r="R37" s="80"/>
      <c r="S37" s="78">
        <v>79951000</v>
      </c>
      <c r="T37" s="78">
        <v>3071000</v>
      </c>
      <c r="U37" s="81">
        <v>83022000</v>
      </c>
      <c r="V37" s="82">
        <v>750000</v>
      </c>
    </row>
    <row r="38" spans="1:22" ht="12.75">
      <c r="A38" s="48"/>
      <c r="B38" s="83" t="s">
        <v>611</v>
      </c>
      <c r="C38" s="84"/>
      <c r="D38" s="85">
        <f aca="true" t="shared" si="3" ref="D38:V38">SUM(D32:D37)</f>
        <v>727145492</v>
      </c>
      <c r="E38" s="86">
        <f t="shared" si="3"/>
        <v>371556219</v>
      </c>
      <c r="F38" s="86">
        <f t="shared" si="3"/>
        <v>32328874</v>
      </c>
      <c r="G38" s="86">
        <f t="shared" si="3"/>
        <v>0</v>
      </c>
      <c r="H38" s="86">
        <f t="shared" si="3"/>
        <v>0</v>
      </c>
      <c r="I38" s="86">
        <f t="shared" si="3"/>
        <v>48364869</v>
      </c>
      <c r="J38" s="86">
        <f t="shared" si="3"/>
        <v>92547110</v>
      </c>
      <c r="K38" s="86">
        <f t="shared" si="3"/>
        <v>417269956</v>
      </c>
      <c r="L38" s="87">
        <f t="shared" si="3"/>
        <v>1689212520</v>
      </c>
      <c r="M38" s="85">
        <f t="shared" si="3"/>
        <v>240691980</v>
      </c>
      <c r="N38" s="86">
        <f t="shared" si="3"/>
        <v>566531044</v>
      </c>
      <c r="O38" s="86">
        <f t="shared" si="3"/>
        <v>135243947</v>
      </c>
      <c r="P38" s="86">
        <f t="shared" si="3"/>
        <v>90603780</v>
      </c>
      <c r="Q38" s="86">
        <f t="shared" si="3"/>
        <v>77644324</v>
      </c>
      <c r="R38" s="86">
        <f t="shared" si="3"/>
        <v>0</v>
      </c>
      <c r="S38" s="86">
        <f t="shared" si="3"/>
        <v>420374656</v>
      </c>
      <c r="T38" s="86">
        <f t="shared" si="3"/>
        <v>133258406</v>
      </c>
      <c r="U38" s="88">
        <f t="shared" si="3"/>
        <v>1664348137</v>
      </c>
      <c r="V38" s="89">
        <f t="shared" si="3"/>
        <v>128036599</v>
      </c>
    </row>
    <row r="39" spans="1:22" ht="13.5">
      <c r="A39" s="47" t="s">
        <v>564</v>
      </c>
      <c r="B39" s="75" t="s">
        <v>82</v>
      </c>
      <c r="C39" s="76" t="s">
        <v>83</v>
      </c>
      <c r="D39" s="77">
        <v>903890187</v>
      </c>
      <c r="E39" s="78">
        <v>591750000</v>
      </c>
      <c r="F39" s="78">
        <v>121000000</v>
      </c>
      <c r="G39" s="78">
        <v>0</v>
      </c>
      <c r="H39" s="78">
        <v>0</v>
      </c>
      <c r="I39" s="78">
        <v>22341591</v>
      </c>
      <c r="J39" s="78">
        <v>264200000</v>
      </c>
      <c r="K39" s="78">
        <v>424084053</v>
      </c>
      <c r="L39" s="79">
        <v>2327265831</v>
      </c>
      <c r="M39" s="77">
        <v>628700370</v>
      </c>
      <c r="N39" s="78">
        <v>808854648</v>
      </c>
      <c r="O39" s="78">
        <v>297205073</v>
      </c>
      <c r="P39" s="78">
        <v>74940971</v>
      </c>
      <c r="Q39" s="78">
        <v>57827390</v>
      </c>
      <c r="R39" s="80"/>
      <c r="S39" s="78">
        <v>239418000</v>
      </c>
      <c r="T39" s="78">
        <v>241053358</v>
      </c>
      <c r="U39" s="81">
        <v>2347999810</v>
      </c>
      <c r="V39" s="82">
        <v>121639000</v>
      </c>
    </row>
    <row r="40" spans="1:22" ht="13.5">
      <c r="A40" s="47" t="s">
        <v>564</v>
      </c>
      <c r="B40" s="75" t="s">
        <v>390</v>
      </c>
      <c r="C40" s="76" t="s">
        <v>391</v>
      </c>
      <c r="D40" s="77">
        <v>70659676</v>
      </c>
      <c r="E40" s="78">
        <v>28465974</v>
      </c>
      <c r="F40" s="78">
        <v>11016637</v>
      </c>
      <c r="G40" s="78">
        <v>0</v>
      </c>
      <c r="H40" s="78">
        <v>0</v>
      </c>
      <c r="I40" s="78">
        <v>596716</v>
      </c>
      <c r="J40" s="78">
        <v>9539997</v>
      </c>
      <c r="K40" s="78">
        <v>87869317</v>
      </c>
      <c r="L40" s="79">
        <v>208148317</v>
      </c>
      <c r="M40" s="77">
        <v>22493783</v>
      </c>
      <c r="N40" s="78">
        <v>27372954</v>
      </c>
      <c r="O40" s="78">
        <v>21725132</v>
      </c>
      <c r="P40" s="78">
        <v>3401223</v>
      </c>
      <c r="Q40" s="78">
        <v>10923192</v>
      </c>
      <c r="R40" s="80"/>
      <c r="S40" s="78">
        <v>103325140</v>
      </c>
      <c r="T40" s="78">
        <v>41720416</v>
      </c>
      <c r="U40" s="81">
        <v>230961840</v>
      </c>
      <c r="V40" s="82">
        <v>30774000</v>
      </c>
    </row>
    <row r="41" spans="1:22" ht="13.5">
      <c r="A41" s="47" t="s">
        <v>564</v>
      </c>
      <c r="B41" s="75" t="s">
        <v>392</v>
      </c>
      <c r="C41" s="76" t="s">
        <v>393</v>
      </c>
      <c r="D41" s="77">
        <v>49388607</v>
      </c>
      <c r="E41" s="78">
        <v>22206250</v>
      </c>
      <c r="F41" s="78">
        <v>21364750</v>
      </c>
      <c r="G41" s="78">
        <v>0</v>
      </c>
      <c r="H41" s="78">
        <v>0</v>
      </c>
      <c r="I41" s="78">
        <v>0</v>
      </c>
      <c r="J41" s="78">
        <v>23903376</v>
      </c>
      <c r="K41" s="78">
        <v>39971376</v>
      </c>
      <c r="L41" s="79">
        <v>156834359</v>
      </c>
      <c r="M41" s="77">
        <v>11986567</v>
      </c>
      <c r="N41" s="78">
        <v>32708760</v>
      </c>
      <c r="O41" s="78">
        <v>10922201</v>
      </c>
      <c r="P41" s="78">
        <v>6522690</v>
      </c>
      <c r="Q41" s="78">
        <v>6004779</v>
      </c>
      <c r="R41" s="80"/>
      <c r="S41" s="78">
        <v>55979000</v>
      </c>
      <c r="T41" s="78">
        <v>13625642</v>
      </c>
      <c r="U41" s="81">
        <v>137749639</v>
      </c>
      <c r="V41" s="82">
        <v>11692000</v>
      </c>
    </row>
    <row r="42" spans="1:22" ht="13.5">
      <c r="A42" s="47" t="s">
        <v>564</v>
      </c>
      <c r="B42" s="75" t="s">
        <v>394</v>
      </c>
      <c r="C42" s="76" t="s">
        <v>395</v>
      </c>
      <c r="D42" s="77">
        <v>97392443</v>
      </c>
      <c r="E42" s="78">
        <v>65898240</v>
      </c>
      <c r="F42" s="78">
        <v>54915200</v>
      </c>
      <c r="G42" s="78">
        <v>0</v>
      </c>
      <c r="H42" s="78">
        <v>0</v>
      </c>
      <c r="I42" s="78">
        <v>157200</v>
      </c>
      <c r="J42" s="78">
        <v>55629011</v>
      </c>
      <c r="K42" s="78">
        <v>51318016</v>
      </c>
      <c r="L42" s="79">
        <v>325310110</v>
      </c>
      <c r="M42" s="77">
        <v>37160017</v>
      </c>
      <c r="N42" s="78">
        <v>114465100</v>
      </c>
      <c r="O42" s="78">
        <v>31962564</v>
      </c>
      <c r="P42" s="78">
        <v>15864468</v>
      </c>
      <c r="Q42" s="78">
        <v>12244948</v>
      </c>
      <c r="R42" s="80"/>
      <c r="S42" s="78">
        <v>123057999</v>
      </c>
      <c r="T42" s="78">
        <v>34343829</v>
      </c>
      <c r="U42" s="81">
        <v>369098925</v>
      </c>
      <c r="V42" s="82">
        <v>0</v>
      </c>
    </row>
    <row r="43" spans="1:22" ht="13.5">
      <c r="A43" s="47" t="s">
        <v>565</v>
      </c>
      <c r="B43" s="75" t="s">
        <v>559</v>
      </c>
      <c r="C43" s="76" t="s">
        <v>560</v>
      </c>
      <c r="D43" s="77">
        <v>96560700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3000</v>
      </c>
      <c r="K43" s="78">
        <v>53734958</v>
      </c>
      <c r="L43" s="79">
        <v>150298658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80"/>
      <c r="S43" s="78">
        <v>132292000</v>
      </c>
      <c r="T43" s="78">
        <v>7162080</v>
      </c>
      <c r="U43" s="81">
        <v>139454080</v>
      </c>
      <c r="V43" s="82">
        <v>0</v>
      </c>
    </row>
    <row r="44" spans="1:22" ht="12.75">
      <c r="A44" s="48"/>
      <c r="B44" s="83" t="s">
        <v>612</v>
      </c>
      <c r="C44" s="84"/>
      <c r="D44" s="85">
        <f aca="true" t="shared" si="4" ref="D44:V44">SUM(D39:D43)</f>
        <v>1217891613</v>
      </c>
      <c r="E44" s="86">
        <f t="shared" si="4"/>
        <v>708320464</v>
      </c>
      <c r="F44" s="86">
        <f t="shared" si="4"/>
        <v>208296587</v>
      </c>
      <c r="G44" s="86">
        <f t="shared" si="4"/>
        <v>0</v>
      </c>
      <c r="H44" s="86">
        <f t="shared" si="4"/>
        <v>0</v>
      </c>
      <c r="I44" s="86">
        <f t="shared" si="4"/>
        <v>23095507</v>
      </c>
      <c r="J44" s="86">
        <f t="shared" si="4"/>
        <v>353275384</v>
      </c>
      <c r="K44" s="86">
        <f t="shared" si="4"/>
        <v>656977720</v>
      </c>
      <c r="L44" s="87">
        <f t="shared" si="4"/>
        <v>3167857275</v>
      </c>
      <c r="M44" s="85">
        <f t="shared" si="4"/>
        <v>700340737</v>
      </c>
      <c r="N44" s="86">
        <f t="shared" si="4"/>
        <v>983401462</v>
      </c>
      <c r="O44" s="86">
        <f t="shared" si="4"/>
        <v>361814970</v>
      </c>
      <c r="P44" s="86">
        <f t="shared" si="4"/>
        <v>100729352</v>
      </c>
      <c r="Q44" s="86">
        <f t="shared" si="4"/>
        <v>87000309</v>
      </c>
      <c r="R44" s="86">
        <f t="shared" si="4"/>
        <v>0</v>
      </c>
      <c r="S44" s="86">
        <f t="shared" si="4"/>
        <v>654072139</v>
      </c>
      <c r="T44" s="86">
        <f t="shared" si="4"/>
        <v>337905325</v>
      </c>
      <c r="U44" s="88">
        <f t="shared" si="4"/>
        <v>3225264294</v>
      </c>
      <c r="V44" s="89">
        <f t="shared" si="4"/>
        <v>164105000</v>
      </c>
    </row>
    <row r="45" spans="1:22" ht="12.75">
      <c r="A45" s="49"/>
      <c r="B45" s="90" t="s">
        <v>613</v>
      </c>
      <c r="C45" s="91"/>
      <c r="D45" s="92">
        <f aca="true" t="shared" si="5" ref="D45:V45">SUM(D9:D12,D14:D20,D22:D30,D32:D37,D39:D43)</f>
        <v>3318937206</v>
      </c>
      <c r="E45" s="93">
        <f t="shared" si="5"/>
        <v>1721128915</v>
      </c>
      <c r="F45" s="93">
        <f t="shared" si="5"/>
        <v>334526537</v>
      </c>
      <c r="G45" s="93">
        <f t="shared" si="5"/>
        <v>0</v>
      </c>
      <c r="H45" s="93">
        <f t="shared" si="5"/>
        <v>0</v>
      </c>
      <c r="I45" s="93">
        <f t="shared" si="5"/>
        <v>142622460</v>
      </c>
      <c r="J45" s="93">
        <f t="shared" si="5"/>
        <v>669340181</v>
      </c>
      <c r="K45" s="93">
        <f t="shared" si="5"/>
        <v>2250105811</v>
      </c>
      <c r="L45" s="94">
        <f t="shared" si="5"/>
        <v>8436661110</v>
      </c>
      <c r="M45" s="92">
        <f t="shared" si="5"/>
        <v>1464599546</v>
      </c>
      <c r="N45" s="93">
        <f t="shared" si="5"/>
        <v>2284802322</v>
      </c>
      <c r="O45" s="93">
        <f t="shared" si="5"/>
        <v>823282683</v>
      </c>
      <c r="P45" s="93">
        <f t="shared" si="5"/>
        <v>342142406</v>
      </c>
      <c r="Q45" s="93">
        <f t="shared" si="5"/>
        <v>287131846</v>
      </c>
      <c r="R45" s="93">
        <f t="shared" si="5"/>
        <v>0</v>
      </c>
      <c r="S45" s="93">
        <f t="shared" si="5"/>
        <v>2304636389</v>
      </c>
      <c r="T45" s="93">
        <f t="shared" si="5"/>
        <v>848927275</v>
      </c>
      <c r="U45" s="95">
        <f t="shared" si="5"/>
        <v>8355522467</v>
      </c>
      <c r="V45" s="89">
        <f t="shared" si="5"/>
        <v>941386850</v>
      </c>
    </row>
    <row r="46" spans="1:22" ht="13.5">
      <c r="A46" s="50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3.5">
      <c r="A47" s="51"/>
      <c r="B47" s="128" t="s">
        <v>41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614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564</v>
      </c>
      <c r="B9" s="75" t="s">
        <v>402</v>
      </c>
      <c r="C9" s="76" t="s">
        <v>403</v>
      </c>
      <c r="D9" s="77">
        <v>177000726</v>
      </c>
      <c r="E9" s="78">
        <v>0</v>
      </c>
      <c r="F9" s="78">
        <v>47647245</v>
      </c>
      <c r="G9" s="78">
        <v>0</v>
      </c>
      <c r="H9" s="78">
        <v>0</v>
      </c>
      <c r="I9" s="78">
        <v>0</v>
      </c>
      <c r="J9" s="78">
        <v>52284291</v>
      </c>
      <c r="K9" s="78">
        <v>206858022</v>
      </c>
      <c r="L9" s="79">
        <v>483790284</v>
      </c>
      <c r="M9" s="77">
        <v>48830976</v>
      </c>
      <c r="N9" s="78">
        <v>0</v>
      </c>
      <c r="O9" s="78">
        <v>32837076</v>
      </c>
      <c r="P9" s="78">
        <v>0</v>
      </c>
      <c r="Q9" s="78">
        <v>24113045</v>
      </c>
      <c r="R9" s="80"/>
      <c r="S9" s="78">
        <v>394000308</v>
      </c>
      <c r="T9" s="78">
        <v>30484784</v>
      </c>
      <c r="U9" s="81">
        <v>530266189</v>
      </c>
      <c r="V9" s="82">
        <v>213246000</v>
      </c>
    </row>
    <row r="10" spans="1:22" ht="13.5">
      <c r="A10" s="47" t="s">
        <v>564</v>
      </c>
      <c r="B10" s="75" t="s">
        <v>84</v>
      </c>
      <c r="C10" s="76" t="s">
        <v>85</v>
      </c>
      <c r="D10" s="77">
        <v>619823433</v>
      </c>
      <c r="E10" s="78">
        <v>500000000</v>
      </c>
      <c r="F10" s="78">
        <v>125760000</v>
      </c>
      <c r="G10" s="78">
        <v>0</v>
      </c>
      <c r="H10" s="78">
        <v>0</v>
      </c>
      <c r="I10" s="78">
        <v>141244105</v>
      </c>
      <c r="J10" s="78">
        <v>209600000</v>
      </c>
      <c r="K10" s="78">
        <v>984707772</v>
      </c>
      <c r="L10" s="79">
        <v>2581135310</v>
      </c>
      <c r="M10" s="77">
        <v>387460425</v>
      </c>
      <c r="N10" s="78">
        <v>486452752</v>
      </c>
      <c r="O10" s="78">
        <v>176965582</v>
      </c>
      <c r="P10" s="78">
        <v>57713059</v>
      </c>
      <c r="Q10" s="78">
        <v>59785285</v>
      </c>
      <c r="R10" s="80"/>
      <c r="S10" s="78">
        <v>871836000</v>
      </c>
      <c r="T10" s="78">
        <v>161403716</v>
      </c>
      <c r="U10" s="81">
        <v>2201616819</v>
      </c>
      <c r="V10" s="82">
        <v>327000000</v>
      </c>
    </row>
    <row r="11" spans="1:22" ht="13.5">
      <c r="A11" s="47" t="s">
        <v>564</v>
      </c>
      <c r="B11" s="75" t="s">
        <v>86</v>
      </c>
      <c r="C11" s="76" t="s">
        <v>87</v>
      </c>
      <c r="D11" s="77">
        <v>896113018</v>
      </c>
      <c r="E11" s="78">
        <v>1134161920</v>
      </c>
      <c r="F11" s="78">
        <v>297692740</v>
      </c>
      <c r="G11" s="78">
        <v>0</v>
      </c>
      <c r="H11" s="78">
        <v>0</v>
      </c>
      <c r="I11" s="78">
        <v>45442699</v>
      </c>
      <c r="J11" s="78">
        <v>890769496</v>
      </c>
      <c r="K11" s="78">
        <v>1233575291</v>
      </c>
      <c r="L11" s="79">
        <v>4497755164</v>
      </c>
      <c r="M11" s="77">
        <v>424524311</v>
      </c>
      <c r="N11" s="78">
        <v>2442035481</v>
      </c>
      <c r="O11" s="78">
        <v>527201583</v>
      </c>
      <c r="P11" s="78">
        <v>399354142</v>
      </c>
      <c r="Q11" s="78">
        <v>158434086</v>
      </c>
      <c r="R11" s="80"/>
      <c r="S11" s="78">
        <v>962896396</v>
      </c>
      <c r="T11" s="78">
        <v>610881150</v>
      </c>
      <c r="U11" s="81">
        <v>5525327149</v>
      </c>
      <c r="V11" s="82">
        <v>511085604</v>
      </c>
    </row>
    <row r="12" spans="1:22" ht="13.5">
      <c r="A12" s="47" t="s">
        <v>564</v>
      </c>
      <c r="B12" s="75" t="s">
        <v>404</v>
      </c>
      <c r="C12" s="76" t="s">
        <v>405</v>
      </c>
      <c r="D12" s="77">
        <v>70806825</v>
      </c>
      <c r="E12" s="78">
        <v>31996543</v>
      </c>
      <c r="F12" s="78">
        <v>1344989</v>
      </c>
      <c r="G12" s="78">
        <v>0</v>
      </c>
      <c r="H12" s="78">
        <v>0</v>
      </c>
      <c r="I12" s="78">
        <v>1792676</v>
      </c>
      <c r="J12" s="78">
        <v>37807891</v>
      </c>
      <c r="K12" s="78">
        <v>107551559</v>
      </c>
      <c r="L12" s="79">
        <v>251300483</v>
      </c>
      <c r="M12" s="77">
        <v>7203418</v>
      </c>
      <c r="N12" s="78">
        <v>48066782</v>
      </c>
      <c r="O12" s="78">
        <v>8443375</v>
      </c>
      <c r="P12" s="78">
        <v>5319591</v>
      </c>
      <c r="Q12" s="78">
        <v>1606209</v>
      </c>
      <c r="R12" s="80"/>
      <c r="S12" s="78">
        <v>114153850</v>
      </c>
      <c r="T12" s="78">
        <v>74502084</v>
      </c>
      <c r="U12" s="81">
        <v>259295309</v>
      </c>
      <c r="V12" s="82">
        <v>0</v>
      </c>
    </row>
    <row r="13" spans="1:22" ht="13.5">
      <c r="A13" s="47" t="s">
        <v>564</v>
      </c>
      <c r="B13" s="75" t="s">
        <v>406</v>
      </c>
      <c r="C13" s="76" t="s">
        <v>407</v>
      </c>
      <c r="D13" s="77">
        <v>311548595</v>
      </c>
      <c r="E13" s="78">
        <v>8368000</v>
      </c>
      <c r="F13" s="78">
        <v>78450000</v>
      </c>
      <c r="G13" s="78">
        <v>0</v>
      </c>
      <c r="H13" s="78">
        <v>0</v>
      </c>
      <c r="I13" s="78">
        <v>2729218</v>
      </c>
      <c r="J13" s="78">
        <v>195274984</v>
      </c>
      <c r="K13" s="78">
        <v>293328347</v>
      </c>
      <c r="L13" s="79">
        <v>889699144</v>
      </c>
      <c r="M13" s="77">
        <v>155391048</v>
      </c>
      <c r="N13" s="78">
        <v>0</v>
      </c>
      <c r="O13" s="78">
        <v>171036225</v>
      </c>
      <c r="P13" s="78">
        <v>2595969</v>
      </c>
      <c r="Q13" s="78">
        <v>13048543</v>
      </c>
      <c r="R13" s="80"/>
      <c r="S13" s="78">
        <v>500553630</v>
      </c>
      <c r="T13" s="78">
        <v>75715156</v>
      </c>
      <c r="U13" s="81">
        <v>918340571</v>
      </c>
      <c r="V13" s="82">
        <v>218925370</v>
      </c>
    </row>
    <row r="14" spans="1:22" ht="13.5">
      <c r="A14" s="47" t="s">
        <v>565</v>
      </c>
      <c r="B14" s="75" t="s">
        <v>529</v>
      </c>
      <c r="C14" s="76" t="s">
        <v>530</v>
      </c>
      <c r="D14" s="77">
        <v>235996845</v>
      </c>
      <c r="E14" s="78">
        <v>0</v>
      </c>
      <c r="F14" s="78">
        <v>0</v>
      </c>
      <c r="G14" s="78">
        <v>0</v>
      </c>
      <c r="H14" s="78">
        <v>0</v>
      </c>
      <c r="I14" s="78">
        <v>500000</v>
      </c>
      <c r="J14" s="78">
        <v>0</v>
      </c>
      <c r="K14" s="78">
        <v>64776389</v>
      </c>
      <c r="L14" s="79">
        <v>301273234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80"/>
      <c r="S14" s="78">
        <v>372225000</v>
      </c>
      <c r="T14" s="78">
        <v>1660000</v>
      </c>
      <c r="U14" s="81">
        <v>373885000</v>
      </c>
      <c r="V14" s="82">
        <v>0</v>
      </c>
    </row>
    <row r="15" spans="1:22" ht="12.75">
      <c r="A15" s="48"/>
      <c r="B15" s="83" t="s">
        <v>615</v>
      </c>
      <c r="C15" s="84"/>
      <c r="D15" s="85">
        <f aca="true" t="shared" si="0" ref="D15:V15">SUM(D9:D14)</f>
        <v>2311289442</v>
      </c>
      <c r="E15" s="86">
        <f t="shared" si="0"/>
        <v>1674526463</v>
      </c>
      <c r="F15" s="86">
        <f t="shared" si="0"/>
        <v>550894974</v>
      </c>
      <c r="G15" s="86">
        <f t="shared" si="0"/>
        <v>0</v>
      </c>
      <c r="H15" s="86">
        <f t="shared" si="0"/>
        <v>0</v>
      </c>
      <c r="I15" s="86">
        <f t="shared" si="0"/>
        <v>191708698</v>
      </c>
      <c r="J15" s="86">
        <f t="shared" si="0"/>
        <v>1385736662</v>
      </c>
      <c r="K15" s="86">
        <f t="shared" si="0"/>
        <v>2890797380</v>
      </c>
      <c r="L15" s="87">
        <f t="shared" si="0"/>
        <v>9004953619</v>
      </c>
      <c r="M15" s="85">
        <f t="shared" si="0"/>
        <v>1023410178</v>
      </c>
      <c r="N15" s="86">
        <f t="shared" si="0"/>
        <v>2976555015</v>
      </c>
      <c r="O15" s="86">
        <f t="shared" si="0"/>
        <v>916483841</v>
      </c>
      <c r="P15" s="86">
        <f t="shared" si="0"/>
        <v>464982761</v>
      </c>
      <c r="Q15" s="86">
        <f t="shared" si="0"/>
        <v>256987168</v>
      </c>
      <c r="R15" s="86">
        <f t="shared" si="0"/>
        <v>0</v>
      </c>
      <c r="S15" s="86">
        <f t="shared" si="0"/>
        <v>3215665184</v>
      </c>
      <c r="T15" s="86">
        <f t="shared" si="0"/>
        <v>954646890</v>
      </c>
      <c r="U15" s="88">
        <f t="shared" si="0"/>
        <v>9808731037</v>
      </c>
      <c r="V15" s="89">
        <f t="shared" si="0"/>
        <v>1270256974</v>
      </c>
    </row>
    <row r="16" spans="1:22" ht="13.5">
      <c r="A16" s="47" t="s">
        <v>564</v>
      </c>
      <c r="B16" s="75" t="s">
        <v>408</v>
      </c>
      <c r="C16" s="76" t="s">
        <v>409</v>
      </c>
      <c r="D16" s="77">
        <v>0</v>
      </c>
      <c r="E16" s="78">
        <v>0</v>
      </c>
      <c r="F16" s="78">
        <v>0</v>
      </c>
      <c r="G16" s="78">
        <v>0</v>
      </c>
      <c r="H16" s="78">
        <v>0</v>
      </c>
      <c r="I16" s="78">
        <v>63000</v>
      </c>
      <c r="J16" s="78">
        <v>4200000</v>
      </c>
      <c r="K16" s="78">
        <v>16602902</v>
      </c>
      <c r="L16" s="79">
        <v>20865902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80"/>
      <c r="S16" s="78">
        <v>0</v>
      </c>
      <c r="T16" s="78">
        <v>0</v>
      </c>
      <c r="U16" s="81">
        <v>0</v>
      </c>
      <c r="V16" s="82">
        <v>0</v>
      </c>
    </row>
    <row r="17" spans="1:22" ht="13.5">
      <c r="A17" s="47" t="s">
        <v>564</v>
      </c>
      <c r="B17" s="75" t="s">
        <v>410</v>
      </c>
      <c r="C17" s="76" t="s">
        <v>411</v>
      </c>
      <c r="D17" s="77">
        <v>116043184</v>
      </c>
      <c r="E17" s="78">
        <v>37446800</v>
      </c>
      <c r="F17" s="78">
        <v>465672</v>
      </c>
      <c r="G17" s="78">
        <v>0</v>
      </c>
      <c r="H17" s="78">
        <v>0</v>
      </c>
      <c r="I17" s="78">
        <v>0</v>
      </c>
      <c r="J17" s="78">
        <v>21725000</v>
      </c>
      <c r="K17" s="78">
        <v>68865172</v>
      </c>
      <c r="L17" s="79">
        <v>244545828</v>
      </c>
      <c r="M17" s="77">
        <v>35167982</v>
      </c>
      <c r="N17" s="78">
        <v>47411734</v>
      </c>
      <c r="O17" s="78">
        <v>8019475</v>
      </c>
      <c r="P17" s="78">
        <v>12894062</v>
      </c>
      <c r="Q17" s="78">
        <v>12224560</v>
      </c>
      <c r="R17" s="80"/>
      <c r="S17" s="78">
        <v>168597649</v>
      </c>
      <c r="T17" s="78">
        <v>2838067</v>
      </c>
      <c r="U17" s="81">
        <v>287153529</v>
      </c>
      <c r="V17" s="82">
        <v>3000000</v>
      </c>
    </row>
    <row r="18" spans="1:22" ht="13.5">
      <c r="A18" s="47" t="s">
        <v>564</v>
      </c>
      <c r="B18" s="75" t="s">
        <v>412</v>
      </c>
      <c r="C18" s="76" t="s">
        <v>413</v>
      </c>
      <c r="D18" s="77">
        <v>343306920</v>
      </c>
      <c r="E18" s="78">
        <v>35407824</v>
      </c>
      <c r="F18" s="78">
        <v>59405004</v>
      </c>
      <c r="G18" s="78">
        <v>0</v>
      </c>
      <c r="H18" s="78">
        <v>0</v>
      </c>
      <c r="I18" s="78">
        <v>2799216</v>
      </c>
      <c r="J18" s="78">
        <v>309806784</v>
      </c>
      <c r="K18" s="78">
        <v>222925692</v>
      </c>
      <c r="L18" s="79">
        <v>973651440</v>
      </c>
      <c r="M18" s="77">
        <v>407685288</v>
      </c>
      <c r="N18" s="78">
        <v>0</v>
      </c>
      <c r="O18" s="78">
        <v>172357788</v>
      </c>
      <c r="P18" s="78">
        <v>51293808</v>
      </c>
      <c r="Q18" s="78">
        <v>45851856</v>
      </c>
      <c r="R18" s="80"/>
      <c r="S18" s="78">
        <v>309367344</v>
      </c>
      <c r="T18" s="78">
        <v>140495388</v>
      </c>
      <c r="U18" s="81">
        <v>1127051472</v>
      </c>
      <c r="V18" s="82">
        <v>66057996</v>
      </c>
    </row>
    <row r="19" spans="1:22" ht="13.5">
      <c r="A19" s="47" t="s">
        <v>564</v>
      </c>
      <c r="B19" s="75" t="s">
        <v>414</v>
      </c>
      <c r="C19" s="76" t="s">
        <v>415</v>
      </c>
      <c r="D19" s="77">
        <v>209258324</v>
      </c>
      <c r="E19" s="78">
        <v>193489000</v>
      </c>
      <c r="F19" s="78">
        <v>0</v>
      </c>
      <c r="G19" s="78">
        <v>0</v>
      </c>
      <c r="H19" s="78">
        <v>0</v>
      </c>
      <c r="I19" s="78">
        <v>434660</v>
      </c>
      <c r="J19" s="78">
        <v>151188062</v>
      </c>
      <c r="K19" s="78">
        <v>85128733</v>
      </c>
      <c r="L19" s="79">
        <v>639498779</v>
      </c>
      <c r="M19" s="77">
        <v>66186558</v>
      </c>
      <c r="N19" s="78">
        <v>221997942</v>
      </c>
      <c r="O19" s="78">
        <v>44313130</v>
      </c>
      <c r="P19" s="78">
        <v>23007090</v>
      </c>
      <c r="Q19" s="78">
        <v>12390318</v>
      </c>
      <c r="R19" s="80"/>
      <c r="S19" s="78">
        <v>154241071</v>
      </c>
      <c r="T19" s="78">
        <v>97164088</v>
      </c>
      <c r="U19" s="81">
        <v>619300197</v>
      </c>
      <c r="V19" s="82">
        <v>44626300</v>
      </c>
    </row>
    <row r="20" spans="1:22" ht="13.5">
      <c r="A20" s="47" t="s">
        <v>564</v>
      </c>
      <c r="B20" s="75" t="s">
        <v>416</v>
      </c>
      <c r="C20" s="76" t="s">
        <v>417</v>
      </c>
      <c r="D20" s="77">
        <v>155033272</v>
      </c>
      <c r="E20" s="78">
        <v>61580030</v>
      </c>
      <c r="F20" s="78">
        <v>78450</v>
      </c>
      <c r="G20" s="78">
        <v>0</v>
      </c>
      <c r="H20" s="78">
        <v>0</v>
      </c>
      <c r="I20" s="78">
        <v>0</v>
      </c>
      <c r="J20" s="78">
        <v>42825247</v>
      </c>
      <c r="K20" s="78">
        <v>160729880</v>
      </c>
      <c r="L20" s="79">
        <v>420246879</v>
      </c>
      <c r="M20" s="77">
        <v>68931629</v>
      </c>
      <c r="N20" s="78">
        <v>94367296</v>
      </c>
      <c r="O20" s="78">
        <v>22932937</v>
      </c>
      <c r="P20" s="78">
        <v>4617276</v>
      </c>
      <c r="Q20" s="78">
        <v>23172743</v>
      </c>
      <c r="R20" s="80"/>
      <c r="S20" s="78">
        <v>244418422</v>
      </c>
      <c r="T20" s="78">
        <v>20234950</v>
      </c>
      <c r="U20" s="81">
        <v>478675253</v>
      </c>
      <c r="V20" s="82">
        <v>0</v>
      </c>
    </row>
    <row r="21" spans="1:22" ht="13.5">
      <c r="A21" s="47" t="s">
        <v>565</v>
      </c>
      <c r="B21" s="75" t="s">
        <v>531</v>
      </c>
      <c r="C21" s="76" t="s">
        <v>532</v>
      </c>
      <c r="D21" s="77">
        <v>415604910</v>
      </c>
      <c r="E21" s="78">
        <v>0</v>
      </c>
      <c r="F21" s="78">
        <v>19425000</v>
      </c>
      <c r="G21" s="78">
        <v>0</v>
      </c>
      <c r="H21" s="78">
        <v>0</v>
      </c>
      <c r="I21" s="78">
        <v>0</v>
      </c>
      <c r="J21" s="78">
        <v>0</v>
      </c>
      <c r="K21" s="78">
        <v>568951805</v>
      </c>
      <c r="L21" s="79">
        <v>1003981715</v>
      </c>
      <c r="M21" s="77">
        <v>0</v>
      </c>
      <c r="N21" s="78">
        <v>0</v>
      </c>
      <c r="O21" s="78">
        <v>140293</v>
      </c>
      <c r="P21" s="78">
        <v>119569</v>
      </c>
      <c r="Q21" s="78">
        <v>0</v>
      </c>
      <c r="R21" s="80"/>
      <c r="S21" s="78">
        <v>907326000</v>
      </c>
      <c r="T21" s="78">
        <v>522438</v>
      </c>
      <c r="U21" s="81">
        <v>908108300</v>
      </c>
      <c r="V21" s="82">
        <v>327484000</v>
      </c>
    </row>
    <row r="22" spans="1:22" ht="12.75">
      <c r="A22" s="48"/>
      <c r="B22" s="83" t="s">
        <v>616</v>
      </c>
      <c r="C22" s="84"/>
      <c r="D22" s="85">
        <f aca="true" t="shared" si="1" ref="D22:V22">SUM(D16:D21)</f>
        <v>1239246610</v>
      </c>
      <c r="E22" s="86">
        <f t="shared" si="1"/>
        <v>327923654</v>
      </c>
      <c r="F22" s="86">
        <f t="shared" si="1"/>
        <v>79374126</v>
      </c>
      <c r="G22" s="86">
        <f t="shared" si="1"/>
        <v>0</v>
      </c>
      <c r="H22" s="86">
        <f t="shared" si="1"/>
        <v>0</v>
      </c>
      <c r="I22" s="86">
        <f t="shared" si="1"/>
        <v>3296876</v>
      </c>
      <c r="J22" s="86">
        <f t="shared" si="1"/>
        <v>529745093</v>
      </c>
      <c r="K22" s="86">
        <f t="shared" si="1"/>
        <v>1123204184</v>
      </c>
      <c r="L22" s="87">
        <f t="shared" si="1"/>
        <v>3302790543</v>
      </c>
      <c r="M22" s="85">
        <f t="shared" si="1"/>
        <v>577971457</v>
      </c>
      <c r="N22" s="86">
        <f t="shared" si="1"/>
        <v>363776972</v>
      </c>
      <c r="O22" s="86">
        <f t="shared" si="1"/>
        <v>247763623</v>
      </c>
      <c r="P22" s="86">
        <f t="shared" si="1"/>
        <v>91931805</v>
      </c>
      <c r="Q22" s="86">
        <f t="shared" si="1"/>
        <v>93639477</v>
      </c>
      <c r="R22" s="86">
        <f t="shared" si="1"/>
        <v>0</v>
      </c>
      <c r="S22" s="86">
        <f t="shared" si="1"/>
        <v>1783950486</v>
      </c>
      <c r="T22" s="86">
        <f t="shared" si="1"/>
        <v>261254931</v>
      </c>
      <c r="U22" s="88">
        <f t="shared" si="1"/>
        <v>3420288751</v>
      </c>
      <c r="V22" s="89">
        <f t="shared" si="1"/>
        <v>441168296</v>
      </c>
    </row>
    <row r="23" spans="1:22" ht="13.5">
      <c r="A23" s="47" t="s">
        <v>564</v>
      </c>
      <c r="B23" s="75" t="s">
        <v>418</v>
      </c>
      <c r="C23" s="76" t="s">
        <v>419</v>
      </c>
      <c r="D23" s="77">
        <v>217409222</v>
      </c>
      <c r="E23" s="78">
        <v>135296000</v>
      </c>
      <c r="F23" s="78">
        <v>0</v>
      </c>
      <c r="G23" s="78">
        <v>0</v>
      </c>
      <c r="H23" s="78">
        <v>0</v>
      </c>
      <c r="I23" s="78">
        <v>14874689</v>
      </c>
      <c r="J23" s="78">
        <v>15928695</v>
      </c>
      <c r="K23" s="78">
        <v>84209774</v>
      </c>
      <c r="L23" s="79">
        <v>467718380</v>
      </c>
      <c r="M23" s="77">
        <v>58009082</v>
      </c>
      <c r="N23" s="78">
        <v>154762454</v>
      </c>
      <c r="O23" s="78">
        <v>27966392</v>
      </c>
      <c r="P23" s="78">
        <v>26757975</v>
      </c>
      <c r="Q23" s="78">
        <v>24394168</v>
      </c>
      <c r="R23" s="80"/>
      <c r="S23" s="78">
        <v>64868000</v>
      </c>
      <c r="T23" s="78">
        <v>37825443</v>
      </c>
      <c r="U23" s="81">
        <v>394583514</v>
      </c>
      <c r="V23" s="82">
        <v>32008000</v>
      </c>
    </row>
    <row r="24" spans="1:22" ht="13.5">
      <c r="A24" s="47" t="s">
        <v>564</v>
      </c>
      <c r="B24" s="75" t="s">
        <v>420</v>
      </c>
      <c r="C24" s="76" t="s">
        <v>421</v>
      </c>
      <c r="D24" s="77">
        <v>70492440</v>
      </c>
      <c r="E24" s="78">
        <v>28242000</v>
      </c>
      <c r="F24" s="78">
        <v>0</v>
      </c>
      <c r="G24" s="78">
        <v>0</v>
      </c>
      <c r="H24" s="78">
        <v>0</v>
      </c>
      <c r="I24" s="78">
        <v>8367996</v>
      </c>
      <c r="J24" s="78">
        <v>27873288</v>
      </c>
      <c r="K24" s="78">
        <v>40583292</v>
      </c>
      <c r="L24" s="79">
        <v>175559016</v>
      </c>
      <c r="M24" s="77">
        <v>19812420</v>
      </c>
      <c r="N24" s="78">
        <v>28174728</v>
      </c>
      <c r="O24" s="78">
        <v>12150108</v>
      </c>
      <c r="P24" s="78">
        <v>13438392</v>
      </c>
      <c r="Q24" s="78">
        <v>8592024</v>
      </c>
      <c r="R24" s="80"/>
      <c r="S24" s="78">
        <v>67613004</v>
      </c>
      <c r="T24" s="78">
        <v>19347264</v>
      </c>
      <c r="U24" s="81">
        <v>169127940</v>
      </c>
      <c r="V24" s="82">
        <v>26613996</v>
      </c>
    </row>
    <row r="25" spans="1:22" ht="13.5">
      <c r="A25" s="47" t="s">
        <v>564</v>
      </c>
      <c r="B25" s="75" t="s">
        <v>422</v>
      </c>
      <c r="C25" s="76" t="s">
        <v>423</v>
      </c>
      <c r="D25" s="77">
        <v>143995471</v>
      </c>
      <c r="E25" s="78">
        <v>8247500</v>
      </c>
      <c r="F25" s="78">
        <v>319500</v>
      </c>
      <c r="G25" s="78">
        <v>0</v>
      </c>
      <c r="H25" s="78">
        <v>0</v>
      </c>
      <c r="I25" s="78">
        <v>811239</v>
      </c>
      <c r="J25" s="78">
        <v>5300000</v>
      </c>
      <c r="K25" s="78">
        <v>143179353</v>
      </c>
      <c r="L25" s="79">
        <v>301853063</v>
      </c>
      <c r="M25" s="77">
        <v>38584000</v>
      </c>
      <c r="N25" s="78">
        <v>4543464</v>
      </c>
      <c r="O25" s="78">
        <v>975000</v>
      </c>
      <c r="P25" s="78">
        <v>2384560</v>
      </c>
      <c r="Q25" s="78">
        <v>3932600</v>
      </c>
      <c r="R25" s="80"/>
      <c r="S25" s="78">
        <v>226181000</v>
      </c>
      <c r="T25" s="78">
        <v>25203000</v>
      </c>
      <c r="U25" s="81">
        <v>301803624</v>
      </c>
      <c r="V25" s="82">
        <v>48267000</v>
      </c>
    </row>
    <row r="26" spans="1:22" ht="13.5">
      <c r="A26" s="47" t="s">
        <v>564</v>
      </c>
      <c r="B26" s="75" t="s">
        <v>424</v>
      </c>
      <c r="C26" s="76" t="s">
        <v>425</v>
      </c>
      <c r="D26" s="77">
        <v>82331375</v>
      </c>
      <c r="E26" s="78">
        <v>58530495</v>
      </c>
      <c r="F26" s="78">
        <v>0</v>
      </c>
      <c r="G26" s="78">
        <v>0</v>
      </c>
      <c r="H26" s="78">
        <v>0</v>
      </c>
      <c r="I26" s="78">
        <v>2259034</v>
      </c>
      <c r="J26" s="78">
        <v>103468326</v>
      </c>
      <c r="K26" s="78">
        <v>90769991</v>
      </c>
      <c r="L26" s="79">
        <v>337359221</v>
      </c>
      <c r="M26" s="77">
        <v>46399019</v>
      </c>
      <c r="N26" s="78">
        <v>109553925</v>
      </c>
      <c r="O26" s="78">
        <v>45949653</v>
      </c>
      <c r="P26" s="78">
        <v>28010105</v>
      </c>
      <c r="Q26" s="78">
        <v>22448070</v>
      </c>
      <c r="R26" s="80"/>
      <c r="S26" s="78">
        <v>61793000</v>
      </c>
      <c r="T26" s="78">
        <v>50417263</v>
      </c>
      <c r="U26" s="81">
        <v>364571035</v>
      </c>
      <c r="V26" s="82">
        <v>17633000</v>
      </c>
    </row>
    <row r="27" spans="1:22" ht="13.5">
      <c r="A27" s="47" t="s">
        <v>564</v>
      </c>
      <c r="B27" s="75" t="s">
        <v>426</v>
      </c>
      <c r="C27" s="76" t="s">
        <v>427</v>
      </c>
      <c r="D27" s="77">
        <v>63843110</v>
      </c>
      <c r="E27" s="78">
        <v>0</v>
      </c>
      <c r="F27" s="78">
        <v>0</v>
      </c>
      <c r="G27" s="78">
        <v>0</v>
      </c>
      <c r="H27" s="78">
        <v>0</v>
      </c>
      <c r="I27" s="78">
        <v>390000</v>
      </c>
      <c r="J27" s="78">
        <v>5000000</v>
      </c>
      <c r="K27" s="78">
        <v>111899617</v>
      </c>
      <c r="L27" s="79">
        <v>181132727</v>
      </c>
      <c r="M27" s="77">
        <v>29058072</v>
      </c>
      <c r="N27" s="78">
        <v>0</v>
      </c>
      <c r="O27" s="78">
        <v>0</v>
      </c>
      <c r="P27" s="78">
        <v>0</v>
      </c>
      <c r="Q27" s="78">
        <v>0</v>
      </c>
      <c r="R27" s="80"/>
      <c r="S27" s="78">
        <v>131075263</v>
      </c>
      <c r="T27" s="78">
        <v>5742000</v>
      </c>
      <c r="U27" s="81">
        <v>165875335</v>
      </c>
      <c r="V27" s="82">
        <v>30001950</v>
      </c>
    </row>
    <row r="28" spans="1:22" ht="13.5">
      <c r="A28" s="47" t="s">
        <v>565</v>
      </c>
      <c r="B28" s="75" t="s">
        <v>533</v>
      </c>
      <c r="C28" s="76" t="s">
        <v>534</v>
      </c>
      <c r="D28" s="77">
        <v>186591357</v>
      </c>
      <c r="E28" s="78">
        <v>0</v>
      </c>
      <c r="F28" s="78">
        <v>111211058</v>
      </c>
      <c r="G28" s="78">
        <v>0</v>
      </c>
      <c r="H28" s="78">
        <v>0</v>
      </c>
      <c r="I28" s="78">
        <v>14087304</v>
      </c>
      <c r="J28" s="78">
        <v>1940400</v>
      </c>
      <c r="K28" s="78">
        <v>101518261</v>
      </c>
      <c r="L28" s="79">
        <v>415348380</v>
      </c>
      <c r="M28" s="77">
        <v>0</v>
      </c>
      <c r="N28" s="78">
        <v>0</v>
      </c>
      <c r="O28" s="78">
        <v>0</v>
      </c>
      <c r="P28" s="78">
        <v>0</v>
      </c>
      <c r="Q28" s="78">
        <v>0</v>
      </c>
      <c r="R28" s="80"/>
      <c r="S28" s="78">
        <v>422034000</v>
      </c>
      <c r="T28" s="78">
        <v>13855630</v>
      </c>
      <c r="U28" s="81">
        <v>435889630</v>
      </c>
      <c r="V28" s="82">
        <v>694703000</v>
      </c>
    </row>
    <row r="29" spans="1:22" ht="12.75">
      <c r="A29" s="48"/>
      <c r="B29" s="83" t="s">
        <v>617</v>
      </c>
      <c r="C29" s="84"/>
      <c r="D29" s="85">
        <f aca="true" t="shared" si="2" ref="D29:V29">SUM(D23:D28)</f>
        <v>764662975</v>
      </c>
      <c r="E29" s="86">
        <f t="shared" si="2"/>
        <v>230315995</v>
      </c>
      <c r="F29" s="86">
        <f t="shared" si="2"/>
        <v>111530558</v>
      </c>
      <c r="G29" s="86">
        <f t="shared" si="2"/>
        <v>0</v>
      </c>
      <c r="H29" s="86">
        <f t="shared" si="2"/>
        <v>0</v>
      </c>
      <c r="I29" s="86">
        <f t="shared" si="2"/>
        <v>40790262</v>
      </c>
      <c r="J29" s="86">
        <f t="shared" si="2"/>
        <v>159510709</v>
      </c>
      <c r="K29" s="86">
        <f t="shared" si="2"/>
        <v>572160288</v>
      </c>
      <c r="L29" s="87">
        <f t="shared" si="2"/>
        <v>1878970787</v>
      </c>
      <c r="M29" s="85">
        <f t="shared" si="2"/>
        <v>191862593</v>
      </c>
      <c r="N29" s="86">
        <f t="shared" si="2"/>
        <v>297034571</v>
      </c>
      <c r="O29" s="86">
        <f t="shared" si="2"/>
        <v>87041153</v>
      </c>
      <c r="P29" s="86">
        <f t="shared" si="2"/>
        <v>70591032</v>
      </c>
      <c r="Q29" s="86">
        <f t="shared" si="2"/>
        <v>59366862</v>
      </c>
      <c r="R29" s="86">
        <f t="shared" si="2"/>
        <v>0</v>
      </c>
      <c r="S29" s="86">
        <f t="shared" si="2"/>
        <v>973564267</v>
      </c>
      <c r="T29" s="86">
        <f t="shared" si="2"/>
        <v>152390600</v>
      </c>
      <c r="U29" s="88">
        <f t="shared" si="2"/>
        <v>1831851078</v>
      </c>
      <c r="V29" s="89">
        <f t="shared" si="2"/>
        <v>849226946</v>
      </c>
    </row>
    <row r="30" spans="1:22" ht="13.5">
      <c r="A30" s="47" t="s">
        <v>564</v>
      </c>
      <c r="B30" s="75" t="s">
        <v>88</v>
      </c>
      <c r="C30" s="76" t="s">
        <v>89</v>
      </c>
      <c r="D30" s="77">
        <v>728422946</v>
      </c>
      <c r="E30" s="78">
        <v>600626280</v>
      </c>
      <c r="F30" s="78">
        <v>339927000</v>
      </c>
      <c r="G30" s="78">
        <v>0</v>
      </c>
      <c r="H30" s="78">
        <v>0</v>
      </c>
      <c r="I30" s="78">
        <v>3699702</v>
      </c>
      <c r="J30" s="78">
        <v>933338650</v>
      </c>
      <c r="K30" s="78">
        <v>820113780</v>
      </c>
      <c r="L30" s="79">
        <v>3426128358</v>
      </c>
      <c r="M30" s="77">
        <v>500831061</v>
      </c>
      <c r="N30" s="78">
        <v>1041944996</v>
      </c>
      <c r="O30" s="78">
        <v>703252195</v>
      </c>
      <c r="P30" s="78">
        <v>129240601</v>
      </c>
      <c r="Q30" s="78">
        <v>147268046</v>
      </c>
      <c r="R30" s="80"/>
      <c r="S30" s="78">
        <v>515028504</v>
      </c>
      <c r="T30" s="78">
        <v>490142913</v>
      </c>
      <c r="U30" s="81">
        <v>3527708316</v>
      </c>
      <c r="V30" s="82">
        <v>159841508</v>
      </c>
    </row>
    <row r="31" spans="1:22" ht="13.5">
      <c r="A31" s="47" t="s">
        <v>564</v>
      </c>
      <c r="B31" s="75" t="s">
        <v>428</v>
      </c>
      <c r="C31" s="76" t="s">
        <v>429</v>
      </c>
      <c r="D31" s="77">
        <v>122554162</v>
      </c>
      <c r="E31" s="78">
        <v>0</v>
      </c>
      <c r="F31" s="78">
        <v>0</v>
      </c>
      <c r="G31" s="78">
        <v>0</v>
      </c>
      <c r="H31" s="78">
        <v>0</v>
      </c>
      <c r="I31" s="78">
        <v>1794936</v>
      </c>
      <c r="J31" s="78">
        <v>0</v>
      </c>
      <c r="K31" s="78">
        <v>51471568</v>
      </c>
      <c r="L31" s="79">
        <v>175820666</v>
      </c>
      <c r="M31" s="77">
        <v>46421480</v>
      </c>
      <c r="N31" s="78">
        <v>68276453</v>
      </c>
      <c r="O31" s="78">
        <v>80793040</v>
      </c>
      <c r="P31" s="78">
        <v>33704790</v>
      </c>
      <c r="Q31" s="78">
        <v>14978720</v>
      </c>
      <c r="R31" s="80"/>
      <c r="S31" s="78">
        <v>178132754</v>
      </c>
      <c r="T31" s="78">
        <v>113137004</v>
      </c>
      <c r="U31" s="81">
        <v>535444241</v>
      </c>
      <c r="V31" s="82">
        <v>0</v>
      </c>
    </row>
    <row r="32" spans="1:22" ht="13.5">
      <c r="A32" s="47" t="s">
        <v>564</v>
      </c>
      <c r="B32" s="75" t="s">
        <v>90</v>
      </c>
      <c r="C32" s="76" t="s">
        <v>91</v>
      </c>
      <c r="D32" s="77">
        <v>609376430</v>
      </c>
      <c r="E32" s="78">
        <v>620235425</v>
      </c>
      <c r="F32" s="78">
        <v>32500000</v>
      </c>
      <c r="G32" s="78">
        <v>0</v>
      </c>
      <c r="H32" s="78">
        <v>0</v>
      </c>
      <c r="I32" s="78">
        <v>40000</v>
      </c>
      <c r="J32" s="78">
        <v>320410358</v>
      </c>
      <c r="K32" s="78">
        <v>616327653</v>
      </c>
      <c r="L32" s="79">
        <v>2198889866</v>
      </c>
      <c r="M32" s="77">
        <v>199518346</v>
      </c>
      <c r="N32" s="78">
        <v>862528827</v>
      </c>
      <c r="O32" s="78">
        <v>114239000</v>
      </c>
      <c r="P32" s="78">
        <v>68908740</v>
      </c>
      <c r="Q32" s="78">
        <v>47925000</v>
      </c>
      <c r="R32" s="80"/>
      <c r="S32" s="78">
        <v>321133250</v>
      </c>
      <c r="T32" s="78">
        <v>192595868</v>
      </c>
      <c r="U32" s="81">
        <v>1806849031</v>
      </c>
      <c r="V32" s="82">
        <v>117120750</v>
      </c>
    </row>
    <row r="33" spans="1:22" ht="13.5">
      <c r="A33" s="47" t="s">
        <v>565</v>
      </c>
      <c r="B33" s="75" t="s">
        <v>537</v>
      </c>
      <c r="C33" s="76" t="s">
        <v>538</v>
      </c>
      <c r="D33" s="77">
        <v>131684350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80791085</v>
      </c>
      <c r="L33" s="79">
        <v>212475435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80"/>
      <c r="S33" s="78">
        <v>35305000</v>
      </c>
      <c r="T33" s="78">
        <v>178343540</v>
      </c>
      <c r="U33" s="81">
        <v>213648540</v>
      </c>
      <c r="V33" s="82">
        <v>0</v>
      </c>
    </row>
    <row r="34" spans="1:22" ht="12.75">
      <c r="A34" s="48"/>
      <c r="B34" s="83" t="s">
        <v>618</v>
      </c>
      <c r="C34" s="84"/>
      <c r="D34" s="85">
        <f aca="true" t="shared" si="3" ref="D34:V34">SUM(D30:D33)</f>
        <v>1592037888</v>
      </c>
      <c r="E34" s="86">
        <f t="shared" si="3"/>
        <v>1220861705</v>
      </c>
      <c r="F34" s="86">
        <f t="shared" si="3"/>
        <v>372427000</v>
      </c>
      <c r="G34" s="86">
        <f t="shared" si="3"/>
        <v>0</v>
      </c>
      <c r="H34" s="86">
        <f t="shared" si="3"/>
        <v>0</v>
      </c>
      <c r="I34" s="86">
        <f t="shared" si="3"/>
        <v>5534638</v>
      </c>
      <c r="J34" s="86">
        <f t="shared" si="3"/>
        <v>1253749008</v>
      </c>
      <c r="K34" s="86">
        <f t="shared" si="3"/>
        <v>1568704086</v>
      </c>
      <c r="L34" s="87">
        <f t="shared" si="3"/>
        <v>6013314325</v>
      </c>
      <c r="M34" s="85">
        <f t="shared" si="3"/>
        <v>746770887</v>
      </c>
      <c r="N34" s="86">
        <f t="shared" si="3"/>
        <v>1972750276</v>
      </c>
      <c r="O34" s="86">
        <f t="shared" si="3"/>
        <v>898284235</v>
      </c>
      <c r="P34" s="86">
        <f t="shared" si="3"/>
        <v>231854131</v>
      </c>
      <c r="Q34" s="86">
        <f t="shared" si="3"/>
        <v>210171766</v>
      </c>
      <c r="R34" s="86">
        <f t="shared" si="3"/>
        <v>0</v>
      </c>
      <c r="S34" s="86">
        <f t="shared" si="3"/>
        <v>1049599508</v>
      </c>
      <c r="T34" s="86">
        <f t="shared" si="3"/>
        <v>974219325</v>
      </c>
      <c r="U34" s="88">
        <f t="shared" si="3"/>
        <v>6083650128</v>
      </c>
      <c r="V34" s="89">
        <f t="shared" si="3"/>
        <v>276962258</v>
      </c>
    </row>
    <row r="35" spans="1:22" ht="12.75">
      <c r="A35" s="49"/>
      <c r="B35" s="90" t="s">
        <v>619</v>
      </c>
      <c r="C35" s="91"/>
      <c r="D35" s="92">
        <f aca="true" t="shared" si="4" ref="D35:V35">SUM(D9:D14,D16:D21,D23:D28,D30:D33)</f>
        <v>5907236915</v>
      </c>
      <c r="E35" s="93">
        <f t="shared" si="4"/>
        <v>3453627817</v>
      </c>
      <c r="F35" s="93">
        <f t="shared" si="4"/>
        <v>1114226658</v>
      </c>
      <c r="G35" s="93">
        <f t="shared" si="4"/>
        <v>0</v>
      </c>
      <c r="H35" s="93">
        <f t="shared" si="4"/>
        <v>0</v>
      </c>
      <c r="I35" s="93">
        <f t="shared" si="4"/>
        <v>241330474</v>
      </c>
      <c r="J35" s="93">
        <f t="shared" si="4"/>
        <v>3328741472</v>
      </c>
      <c r="K35" s="93">
        <f t="shared" si="4"/>
        <v>6154865938</v>
      </c>
      <c r="L35" s="94">
        <f t="shared" si="4"/>
        <v>20200029274</v>
      </c>
      <c r="M35" s="92">
        <f t="shared" si="4"/>
        <v>2540015115</v>
      </c>
      <c r="N35" s="93">
        <f t="shared" si="4"/>
        <v>5610116834</v>
      </c>
      <c r="O35" s="93">
        <f t="shared" si="4"/>
        <v>2149572852</v>
      </c>
      <c r="P35" s="93">
        <f t="shared" si="4"/>
        <v>859359729</v>
      </c>
      <c r="Q35" s="93">
        <f t="shared" si="4"/>
        <v>620165273</v>
      </c>
      <c r="R35" s="93">
        <f t="shared" si="4"/>
        <v>0</v>
      </c>
      <c r="S35" s="93">
        <f t="shared" si="4"/>
        <v>7022779445</v>
      </c>
      <c r="T35" s="93">
        <f t="shared" si="4"/>
        <v>2342511746</v>
      </c>
      <c r="U35" s="95">
        <f t="shared" si="4"/>
        <v>21144520994</v>
      </c>
      <c r="V35" s="89">
        <f t="shared" si="4"/>
        <v>2837614474</v>
      </c>
    </row>
    <row r="36" spans="1:22" ht="13.5">
      <c r="A36" s="50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3.5">
      <c r="A37" s="51"/>
      <c r="B37" s="128" t="s">
        <v>41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7:T3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620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45</v>
      </c>
      <c r="C9" s="76" t="s">
        <v>46</v>
      </c>
      <c r="D9" s="77">
        <v>16896375785</v>
      </c>
      <c r="E9" s="78">
        <v>10578308000</v>
      </c>
      <c r="F9" s="78">
        <v>513776459</v>
      </c>
      <c r="G9" s="78">
        <v>0</v>
      </c>
      <c r="H9" s="78">
        <v>0</v>
      </c>
      <c r="I9" s="78">
        <v>1239001936</v>
      </c>
      <c r="J9" s="78">
        <v>2251537180</v>
      </c>
      <c r="K9" s="78">
        <v>15623379406</v>
      </c>
      <c r="L9" s="79">
        <v>47102378766</v>
      </c>
      <c r="M9" s="77">
        <v>11555663152</v>
      </c>
      <c r="N9" s="78">
        <v>15484526062</v>
      </c>
      <c r="O9" s="78">
        <v>3770788189</v>
      </c>
      <c r="P9" s="78">
        <v>1909418128</v>
      </c>
      <c r="Q9" s="78">
        <v>1388777118</v>
      </c>
      <c r="R9" s="80"/>
      <c r="S9" s="78">
        <v>5573928009</v>
      </c>
      <c r="T9" s="78">
        <v>6879450057</v>
      </c>
      <c r="U9" s="81">
        <v>46562550715</v>
      </c>
      <c r="V9" s="82">
        <v>3245567795</v>
      </c>
    </row>
    <row r="10" spans="1:22" ht="12.75">
      <c r="A10" s="48"/>
      <c r="B10" s="83" t="s">
        <v>563</v>
      </c>
      <c r="C10" s="84"/>
      <c r="D10" s="85">
        <f aca="true" t="shared" si="0" ref="D10:V10">D9</f>
        <v>16896375785</v>
      </c>
      <c r="E10" s="86">
        <f t="shared" si="0"/>
        <v>10578308000</v>
      </c>
      <c r="F10" s="86">
        <f t="shared" si="0"/>
        <v>513776459</v>
      </c>
      <c r="G10" s="86">
        <f t="shared" si="0"/>
        <v>0</v>
      </c>
      <c r="H10" s="86">
        <f t="shared" si="0"/>
        <v>0</v>
      </c>
      <c r="I10" s="86">
        <f t="shared" si="0"/>
        <v>1239001936</v>
      </c>
      <c r="J10" s="86">
        <f t="shared" si="0"/>
        <v>2251537180</v>
      </c>
      <c r="K10" s="86">
        <f t="shared" si="0"/>
        <v>15623379406</v>
      </c>
      <c r="L10" s="87">
        <f t="shared" si="0"/>
        <v>47102378766</v>
      </c>
      <c r="M10" s="85">
        <f t="shared" si="0"/>
        <v>11555663152</v>
      </c>
      <c r="N10" s="86">
        <f t="shared" si="0"/>
        <v>15484526062</v>
      </c>
      <c r="O10" s="86">
        <f t="shared" si="0"/>
        <v>3770788189</v>
      </c>
      <c r="P10" s="86">
        <f t="shared" si="0"/>
        <v>1909418128</v>
      </c>
      <c r="Q10" s="86">
        <f t="shared" si="0"/>
        <v>1388777118</v>
      </c>
      <c r="R10" s="86">
        <f t="shared" si="0"/>
        <v>0</v>
      </c>
      <c r="S10" s="86">
        <f t="shared" si="0"/>
        <v>5573928009</v>
      </c>
      <c r="T10" s="86">
        <f t="shared" si="0"/>
        <v>6879450057</v>
      </c>
      <c r="U10" s="88">
        <f t="shared" si="0"/>
        <v>46562550715</v>
      </c>
      <c r="V10" s="89">
        <f t="shared" si="0"/>
        <v>3245567795</v>
      </c>
    </row>
    <row r="11" spans="1:22" ht="13.5">
      <c r="A11" s="47" t="s">
        <v>564</v>
      </c>
      <c r="B11" s="75" t="s">
        <v>430</v>
      </c>
      <c r="C11" s="76" t="s">
        <v>431</v>
      </c>
      <c r="D11" s="77">
        <v>184273569</v>
      </c>
      <c r="E11" s="78">
        <v>99918133</v>
      </c>
      <c r="F11" s="78">
        <v>7243017</v>
      </c>
      <c r="G11" s="78">
        <v>0</v>
      </c>
      <c r="H11" s="78">
        <v>0</v>
      </c>
      <c r="I11" s="78">
        <v>8530197</v>
      </c>
      <c r="J11" s="78">
        <v>18368249</v>
      </c>
      <c r="K11" s="78">
        <v>110886436</v>
      </c>
      <c r="L11" s="79">
        <v>429219601</v>
      </c>
      <c r="M11" s="77">
        <v>65208731</v>
      </c>
      <c r="N11" s="78">
        <v>147939326</v>
      </c>
      <c r="O11" s="78">
        <v>32727059</v>
      </c>
      <c r="P11" s="78">
        <v>18305668</v>
      </c>
      <c r="Q11" s="78">
        <v>20331889</v>
      </c>
      <c r="R11" s="80"/>
      <c r="S11" s="78">
        <v>107591614</v>
      </c>
      <c r="T11" s="78">
        <v>40450970</v>
      </c>
      <c r="U11" s="81">
        <v>432555257</v>
      </c>
      <c r="V11" s="82">
        <v>55707000</v>
      </c>
    </row>
    <row r="12" spans="1:22" ht="13.5">
      <c r="A12" s="47" t="s">
        <v>564</v>
      </c>
      <c r="B12" s="75" t="s">
        <v>432</v>
      </c>
      <c r="C12" s="76" t="s">
        <v>433</v>
      </c>
      <c r="D12" s="77">
        <v>137105138</v>
      </c>
      <c r="E12" s="78">
        <v>93835000</v>
      </c>
      <c r="F12" s="78">
        <v>1015361</v>
      </c>
      <c r="G12" s="78">
        <v>0</v>
      </c>
      <c r="H12" s="78">
        <v>0</v>
      </c>
      <c r="I12" s="78">
        <v>8796849</v>
      </c>
      <c r="J12" s="78">
        <v>52317000</v>
      </c>
      <c r="K12" s="78">
        <v>85429428</v>
      </c>
      <c r="L12" s="79">
        <v>378498776</v>
      </c>
      <c r="M12" s="77">
        <v>51357638</v>
      </c>
      <c r="N12" s="78">
        <v>111774324</v>
      </c>
      <c r="O12" s="78">
        <v>34273094</v>
      </c>
      <c r="P12" s="78">
        <v>11307667</v>
      </c>
      <c r="Q12" s="78">
        <v>10994542</v>
      </c>
      <c r="R12" s="80"/>
      <c r="S12" s="78">
        <v>87518470</v>
      </c>
      <c r="T12" s="78">
        <v>41806947</v>
      </c>
      <c r="U12" s="81">
        <v>349032682</v>
      </c>
      <c r="V12" s="82">
        <v>61153561</v>
      </c>
    </row>
    <row r="13" spans="1:22" ht="13.5">
      <c r="A13" s="47" t="s">
        <v>564</v>
      </c>
      <c r="B13" s="75" t="s">
        <v>434</v>
      </c>
      <c r="C13" s="76" t="s">
        <v>435</v>
      </c>
      <c r="D13" s="77">
        <v>145469000</v>
      </c>
      <c r="E13" s="78">
        <v>100889000</v>
      </c>
      <c r="F13" s="78">
        <v>6215000</v>
      </c>
      <c r="G13" s="78">
        <v>0</v>
      </c>
      <c r="H13" s="78">
        <v>0</v>
      </c>
      <c r="I13" s="78">
        <v>18077000</v>
      </c>
      <c r="J13" s="78">
        <v>41748000</v>
      </c>
      <c r="K13" s="78">
        <v>110029000</v>
      </c>
      <c r="L13" s="79">
        <v>422427000</v>
      </c>
      <c r="M13" s="77">
        <v>81500000</v>
      </c>
      <c r="N13" s="78">
        <v>134920000</v>
      </c>
      <c r="O13" s="78">
        <v>29484000</v>
      </c>
      <c r="P13" s="78">
        <v>14366000</v>
      </c>
      <c r="Q13" s="78">
        <v>23491000</v>
      </c>
      <c r="R13" s="80"/>
      <c r="S13" s="78">
        <v>86150870</v>
      </c>
      <c r="T13" s="78">
        <v>48881000</v>
      </c>
      <c r="U13" s="81">
        <v>418792870</v>
      </c>
      <c r="V13" s="82">
        <v>14794130</v>
      </c>
    </row>
    <row r="14" spans="1:22" ht="13.5">
      <c r="A14" s="47" t="s">
        <v>564</v>
      </c>
      <c r="B14" s="75" t="s">
        <v>436</v>
      </c>
      <c r="C14" s="76" t="s">
        <v>437</v>
      </c>
      <c r="D14" s="77">
        <v>488894838</v>
      </c>
      <c r="E14" s="78">
        <v>317256192</v>
      </c>
      <c r="F14" s="78">
        <v>68120000</v>
      </c>
      <c r="G14" s="78">
        <v>0</v>
      </c>
      <c r="H14" s="78">
        <v>0</v>
      </c>
      <c r="I14" s="78">
        <v>32833209</v>
      </c>
      <c r="J14" s="78">
        <v>52091316</v>
      </c>
      <c r="K14" s="78">
        <v>408034991</v>
      </c>
      <c r="L14" s="79">
        <v>1367230546</v>
      </c>
      <c r="M14" s="77">
        <v>253366344</v>
      </c>
      <c r="N14" s="78">
        <v>434501280</v>
      </c>
      <c r="O14" s="78">
        <v>152759708</v>
      </c>
      <c r="P14" s="78">
        <v>95648616</v>
      </c>
      <c r="Q14" s="78">
        <v>83751216</v>
      </c>
      <c r="R14" s="80"/>
      <c r="S14" s="78">
        <v>145898649</v>
      </c>
      <c r="T14" s="78">
        <v>131304364</v>
      </c>
      <c r="U14" s="81">
        <v>1297230177</v>
      </c>
      <c r="V14" s="82">
        <v>30900350</v>
      </c>
    </row>
    <row r="15" spans="1:22" ht="13.5">
      <c r="A15" s="47" t="s">
        <v>564</v>
      </c>
      <c r="B15" s="75" t="s">
        <v>438</v>
      </c>
      <c r="C15" s="76" t="s">
        <v>439</v>
      </c>
      <c r="D15" s="77">
        <v>266965594</v>
      </c>
      <c r="E15" s="78">
        <v>268319000</v>
      </c>
      <c r="F15" s="78">
        <v>0</v>
      </c>
      <c r="G15" s="78">
        <v>0</v>
      </c>
      <c r="H15" s="78">
        <v>0</v>
      </c>
      <c r="I15" s="78">
        <v>11054816</v>
      </c>
      <c r="J15" s="78">
        <v>39360687</v>
      </c>
      <c r="K15" s="78">
        <v>290400329</v>
      </c>
      <c r="L15" s="79">
        <v>876100426</v>
      </c>
      <c r="M15" s="77">
        <v>141086163</v>
      </c>
      <c r="N15" s="78">
        <v>338135036</v>
      </c>
      <c r="O15" s="78">
        <v>62497668</v>
      </c>
      <c r="P15" s="78">
        <v>45011075</v>
      </c>
      <c r="Q15" s="78">
        <v>27906008</v>
      </c>
      <c r="R15" s="80"/>
      <c r="S15" s="78">
        <v>176350374</v>
      </c>
      <c r="T15" s="78">
        <v>95174949</v>
      </c>
      <c r="U15" s="81">
        <v>886161273</v>
      </c>
      <c r="V15" s="82">
        <v>27755000</v>
      </c>
    </row>
    <row r="16" spans="1:22" ht="13.5">
      <c r="A16" s="47" t="s">
        <v>565</v>
      </c>
      <c r="B16" s="75" t="s">
        <v>473</v>
      </c>
      <c r="C16" s="76" t="s">
        <v>474</v>
      </c>
      <c r="D16" s="77">
        <v>232661014</v>
      </c>
      <c r="E16" s="78">
        <v>0</v>
      </c>
      <c r="F16" s="78">
        <v>15579356</v>
      </c>
      <c r="G16" s="78">
        <v>0</v>
      </c>
      <c r="H16" s="78">
        <v>0</v>
      </c>
      <c r="I16" s="78">
        <v>97700</v>
      </c>
      <c r="J16" s="78">
        <v>791000</v>
      </c>
      <c r="K16" s="78">
        <v>191837613</v>
      </c>
      <c r="L16" s="79">
        <v>440966683</v>
      </c>
      <c r="M16" s="77">
        <v>0</v>
      </c>
      <c r="N16" s="78">
        <v>953259</v>
      </c>
      <c r="O16" s="78">
        <v>117280736</v>
      </c>
      <c r="P16" s="78">
        <v>101381</v>
      </c>
      <c r="Q16" s="78">
        <v>71972</v>
      </c>
      <c r="R16" s="80"/>
      <c r="S16" s="78">
        <v>28222000</v>
      </c>
      <c r="T16" s="78">
        <v>283449953</v>
      </c>
      <c r="U16" s="81">
        <v>430079301</v>
      </c>
      <c r="V16" s="82">
        <v>630000</v>
      </c>
    </row>
    <row r="17" spans="1:22" ht="12.75">
      <c r="A17" s="48"/>
      <c r="B17" s="83" t="s">
        <v>621</v>
      </c>
      <c r="C17" s="84"/>
      <c r="D17" s="85">
        <f aca="true" t="shared" si="1" ref="D17:V17">SUM(D11:D16)</f>
        <v>1455369153</v>
      </c>
      <c r="E17" s="86">
        <f t="shared" si="1"/>
        <v>880217325</v>
      </c>
      <c r="F17" s="86">
        <f t="shared" si="1"/>
        <v>98172734</v>
      </c>
      <c r="G17" s="86">
        <f t="shared" si="1"/>
        <v>0</v>
      </c>
      <c r="H17" s="86">
        <f t="shared" si="1"/>
        <v>0</v>
      </c>
      <c r="I17" s="86">
        <f t="shared" si="1"/>
        <v>79389771</v>
      </c>
      <c r="J17" s="86">
        <f t="shared" si="1"/>
        <v>204676252</v>
      </c>
      <c r="K17" s="86">
        <f t="shared" si="1"/>
        <v>1196617797</v>
      </c>
      <c r="L17" s="87">
        <f t="shared" si="1"/>
        <v>3914443032</v>
      </c>
      <c r="M17" s="85">
        <f t="shared" si="1"/>
        <v>592518876</v>
      </c>
      <c r="N17" s="86">
        <f t="shared" si="1"/>
        <v>1168223225</v>
      </c>
      <c r="O17" s="86">
        <f t="shared" si="1"/>
        <v>429022265</v>
      </c>
      <c r="P17" s="86">
        <f t="shared" si="1"/>
        <v>184740407</v>
      </c>
      <c r="Q17" s="86">
        <f t="shared" si="1"/>
        <v>166546627</v>
      </c>
      <c r="R17" s="86">
        <f t="shared" si="1"/>
        <v>0</v>
      </c>
      <c r="S17" s="86">
        <f t="shared" si="1"/>
        <v>631731977</v>
      </c>
      <c r="T17" s="86">
        <f t="shared" si="1"/>
        <v>641068183</v>
      </c>
      <c r="U17" s="88">
        <f t="shared" si="1"/>
        <v>3813851560</v>
      </c>
      <c r="V17" s="89">
        <f t="shared" si="1"/>
        <v>190940041</v>
      </c>
    </row>
    <row r="18" spans="1:22" ht="13.5">
      <c r="A18" s="47" t="s">
        <v>564</v>
      </c>
      <c r="B18" s="75" t="s">
        <v>440</v>
      </c>
      <c r="C18" s="76" t="s">
        <v>441</v>
      </c>
      <c r="D18" s="77">
        <v>255034078</v>
      </c>
      <c r="E18" s="78">
        <v>252870942</v>
      </c>
      <c r="F18" s="78">
        <v>0</v>
      </c>
      <c r="G18" s="78">
        <v>0</v>
      </c>
      <c r="H18" s="78">
        <v>0</v>
      </c>
      <c r="I18" s="78">
        <v>9634802</v>
      </c>
      <c r="J18" s="78">
        <v>47669897</v>
      </c>
      <c r="K18" s="78">
        <v>164245487</v>
      </c>
      <c r="L18" s="79">
        <v>729455206</v>
      </c>
      <c r="M18" s="77">
        <v>81735532</v>
      </c>
      <c r="N18" s="78">
        <v>289597900</v>
      </c>
      <c r="O18" s="78">
        <v>37629757</v>
      </c>
      <c r="P18" s="78">
        <v>19452667</v>
      </c>
      <c r="Q18" s="78">
        <v>22547151</v>
      </c>
      <c r="R18" s="80"/>
      <c r="S18" s="78">
        <v>125089000</v>
      </c>
      <c r="T18" s="78">
        <v>66028876</v>
      </c>
      <c r="U18" s="81">
        <v>642080883</v>
      </c>
      <c r="V18" s="82">
        <v>120458696</v>
      </c>
    </row>
    <row r="19" spans="1:22" ht="13.5">
      <c r="A19" s="47" t="s">
        <v>564</v>
      </c>
      <c r="B19" s="75" t="s">
        <v>92</v>
      </c>
      <c r="C19" s="76" t="s">
        <v>93</v>
      </c>
      <c r="D19" s="77">
        <v>774102737</v>
      </c>
      <c r="E19" s="78">
        <v>893567710</v>
      </c>
      <c r="F19" s="78">
        <v>12000000</v>
      </c>
      <c r="G19" s="78">
        <v>0</v>
      </c>
      <c r="H19" s="78">
        <v>0</v>
      </c>
      <c r="I19" s="78">
        <v>180727741</v>
      </c>
      <c r="J19" s="78">
        <v>169854810</v>
      </c>
      <c r="K19" s="78">
        <v>623464973</v>
      </c>
      <c r="L19" s="79">
        <v>2653717971</v>
      </c>
      <c r="M19" s="77">
        <v>356401957</v>
      </c>
      <c r="N19" s="78">
        <v>1348427508</v>
      </c>
      <c r="O19" s="78">
        <v>175901288</v>
      </c>
      <c r="P19" s="78">
        <v>137432718</v>
      </c>
      <c r="Q19" s="78">
        <v>145732399</v>
      </c>
      <c r="R19" s="80"/>
      <c r="S19" s="78">
        <v>282250000</v>
      </c>
      <c r="T19" s="78">
        <v>158546120</v>
      </c>
      <c r="U19" s="81">
        <v>2604691990</v>
      </c>
      <c r="V19" s="82">
        <v>64979000</v>
      </c>
    </row>
    <row r="20" spans="1:22" ht="13.5">
      <c r="A20" s="47" t="s">
        <v>564</v>
      </c>
      <c r="B20" s="75" t="s">
        <v>94</v>
      </c>
      <c r="C20" s="76" t="s">
        <v>95</v>
      </c>
      <c r="D20" s="77">
        <v>645893353</v>
      </c>
      <c r="E20" s="78">
        <v>487121545</v>
      </c>
      <c r="F20" s="78">
        <v>29029538</v>
      </c>
      <c r="G20" s="78">
        <v>0</v>
      </c>
      <c r="H20" s="78">
        <v>0</v>
      </c>
      <c r="I20" s="78">
        <v>52709590</v>
      </c>
      <c r="J20" s="78">
        <v>76008214</v>
      </c>
      <c r="K20" s="78">
        <v>711671302</v>
      </c>
      <c r="L20" s="79">
        <v>2002433542</v>
      </c>
      <c r="M20" s="77">
        <v>417735100</v>
      </c>
      <c r="N20" s="78">
        <v>760499800</v>
      </c>
      <c r="O20" s="78">
        <v>181374300</v>
      </c>
      <c r="P20" s="78">
        <v>126593600</v>
      </c>
      <c r="Q20" s="78">
        <v>91225400</v>
      </c>
      <c r="R20" s="80"/>
      <c r="S20" s="78">
        <v>181180000</v>
      </c>
      <c r="T20" s="78">
        <v>266460300</v>
      </c>
      <c r="U20" s="81">
        <v>2025068500</v>
      </c>
      <c r="V20" s="82">
        <v>89295000</v>
      </c>
    </row>
    <row r="21" spans="1:22" ht="13.5">
      <c r="A21" s="47" t="s">
        <v>564</v>
      </c>
      <c r="B21" s="75" t="s">
        <v>442</v>
      </c>
      <c r="C21" s="76" t="s">
        <v>443</v>
      </c>
      <c r="D21" s="77">
        <v>356382400</v>
      </c>
      <c r="E21" s="78">
        <v>336278400</v>
      </c>
      <c r="F21" s="78">
        <v>7470000</v>
      </c>
      <c r="G21" s="78">
        <v>0</v>
      </c>
      <c r="H21" s="78">
        <v>0</v>
      </c>
      <c r="I21" s="78">
        <v>23653200</v>
      </c>
      <c r="J21" s="78">
        <v>86216200</v>
      </c>
      <c r="K21" s="78">
        <v>322012280</v>
      </c>
      <c r="L21" s="79">
        <v>1132012480</v>
      </c>
      <c r="M21" s="77">
        <v>155818100</v>
      </c>
      <c r="N21" s="78">
        <v>476007200</v>
      </c>
      <c r="O21" s="78">
        <v>80440900</v>
      </c>
      <c r="P21" s="78">
        <v>81079700</v>
      </c>
      <c r="Q21" s="78">
        <v>44617700</v>
      </c>
      <c r="R21" s="80"/>
      <c r="S21" s="78">
        <v>229803000</v>
      </c>
      <c r="T21" s="78">
        <v>158163775</v>
      </c>
      <c r="U21" s="81">
        <v>1225930375</v>
      </c>
      <c r="V21" s="82">
        <v>73981000</v>
      </c>
    </row>
    <row r="22" spans="1:22" ht="13.5">
      <c r="A22" s="47" t="s">
        <v>564</v>
      </c>
      <c r="B22" s="75" t="s">
        <v>444</v>
      </c>
      <c r="C22" s="76" t="s">
        <v>445</v>
      </c>
      <c r="D22" s="77">
        <v>234648630</v>
      </c>
      <c r="E22" s="78">
        <v>389906285</v>
      </c>
      <c r="F22" s="78">
        <v>3733170</v>
      </c>
      <c r="G22" s="78">
        <v>0</v>
      </c>
      <c r="H22" s="78">
        <v>0</v>
      </c>
      <c r="I22" s="78">
        <v>5201565</v>
      </c>
      <c r="J22" s="78">
        <v>20399827</v>
      </c>
      <c r="K22" s="78">
        <v>201736397</v>
      </c>
      <c r="L22" s="79">
        <v>855625874</v>
      </c>
      <c r="M22" s="77">
        <v>64474033</v>
      </c>
      <c r="N22" s="78">
        <v>479306861</v>
      </c>
      <c r="O22" s="78">
        <v>51725147</v>
      </c>
      <c r="P22" s="78">
        <v>23338149</v>
      </c>
      <c r="Q22" s="78">
        <v>20017136</v>
      </c>
      <c r="R22" s="80"/>
      <c r="S22" s="78">
        <v>148871436</v>
      </c>
      <c r="T22" s="78">
        <v>37683533</v>
      </c>
      <c r="U22" s="81">
        <v>825416295</v>
      </c>
      <c r="V22" s="82">
        <v>48209564</v>
      </c>
    </row>
    <row r="23" spans="1:22" ht="13.5">
      <c r="A23" s="47" t="s">
        <v>565</v>
      </c>
      <c r="B23" s="75" t="s">
        <v>491</v>
      </c>
      <c r="C23" s="76" t="s">
        <v>492</v>
      </c>
      <c r="D23" s="77">
        <v>261433456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750000</v>
      </c>
      <c r="K23" s="78">
        <v>186592413</v>
      </c>
      <c r="L23" s="79">
        <v>448775869</v>
      </c>
      <c r="M23" s="77">
        <v>0</v>
      </c>
      <c r="N23" s="78">
        <v>0</v>
      </c>
      <c r="O23" s="78">
        <v>0</v>
      </c>
      <c r="P23" s="78">
        <v>0</v>
      </c>
      <c r="Q23" s="78">
        <v>0</v>
      </c>
      <c r="R23" s="80"/>
      <c r="S23" s="78">
        <v>253744000</v>
      </c>
      <c r="T23" s="78">
        <v>188509990</v>
      </c>
      <c r="U23" s="81">
        <v>442253990</v>
      </c>
      <c r="V23" s="82">
        <v>1806200</v>
      </c>
    </row>
    <row r="24" spans="1:22" ht="12.75">
      <c r="A24" s="48"/>
      <c r="B24" s="83" t="s">
        <v>622</v>
      </c>
      <c r="C24" s="84"/>
      <c r="D24" s="85">
        <f aca="true" t="shared" si="2" ref="D24:V24">SUM(D18:D23)</f>
        <v>2527494654</v>
      </c>
      <c r="E24" s="86">
        <f t="shared" si="2"/>
        <v>2359744882</v>
      </c>
      <c r="F24" s="86">
        <f t="shared" si="2"/>
        <v>52232708</v>
      </c>
      <c r="G24" s="86">
        <f t="shared" si="2"/>
        <v>0</v>
      </c>
      <c r="H24" s="86">
        <f t="shared" si="2"/>
        <v>0</v>
      </c>
      <c r="I24" s="86">
        <f t="shared" si="2"/>
        <v>271926898</v>
      </c>
      <c r="J24" s="86">
        <f t="shared" si="2"/>
        <v>400898948</v>
      </c>
      <c r="K24" s="86">
        <f t="shared" si="2"/>
        <v>2209722852</v>
      </c>
      <c r="L24" s="87">
        <f t="shared" si="2"/>
        <v>7822020942</v>
      </c>
      <c r="M24" s="85">
        <f t="shared" si="2"/>
        <v>1076164722</v>
      </c>
      <c r="N24" s="86">
        <f t="shared" si="2"/>
        <v>3353839269</v>
      </c>
      <c r="O24" s="86">
        <f t="shared" si="2"/>
        <v>527071392</v>
      </c>
      <c r="P24" s="86">
        <f t="shared" si="2"/>
        <v>387896834</v>
      </c>
      <c r="Q24" s="86">
        <f t="shared" si="2"/>
        <v>324139786</v>
      </c>
      <c r="R24" s="86">
        <f t="shared" si="2"/>
        <v>0</v>
      </c>
      <c r="S24" s="86">
        <f t="shared" si="2"/>
        <v>1220937436</v>
      </c>
      <c r="T24" s="86">
        <f t="shared" si="2"/>
        <v>875392594</v>
      </c>
      <c r="U24" s="88">
        <f t="shared" si="2"/>
        <v>7765442033</v>
      </c>
      <c r="V24" s="89">
        <f t="shared" si="2"/>
        <v>398729460</v>
      </c>
    </row>
    <row r="25" spans="1:22" ht="13.5">
      <c r="A25" s="47" t="s">
        <v>564</v>
      </c>
      <c r="B25" s="75" t="s">
        <v>446</v>
      </c>
      <c r="C25" s="76" t="s">
        <v>447</v>
      </c>
      <c r="D25" s="77">
        <v>270105241</v>
      </c>
      <c r="E25" s="78">
        <v>80436657</v>
      </c>
      <c r="F25" s="78">
        <v>25440000</v>
      </c>
      <c r="G25" s="78">
        <v>0</v>
      </c>
      <c r="H25" s="78">
        <v>0</v>
      </c>
      <c r="I25" s="78">
        <v>16436985</v>
      </c>
      <c r="J25" s="78">
        <v>84352037</v>
      </c>
      <c r="K25" s="78">
        <v>165456031</v>
      </c>
      <c r="L25" s="79">
        <v>642226951</v>
      </c>
      <c r="M25" s="77">
        <v>123999072</v>
      </c>
      <c r="N25" s="78">
        <v>109674783</v>
      </c>
      <c r="O25" s="78">
        <v>78928814</v>
      </c>
      <c r="P25" s="78">
        <v>38264947</v>
      </c>
      <c r="Q25" s="78">
        <v>38478797</v>
      </c>
      <c r="R25" s="80"/>
      <c r="S25" s="78">
        <v>142599305</v>
      </c>
      <c r="T25" s="78">
        <v>90333834</v>
      </c>
      <c r="U25" s="81">
        <v>622279552</v>
      </c>
      <c r="V25" s="82">
        <v>59094695</v>
      </c>
    </row>
    <row r="26" spans="1:22" ht="13.5">
      <c r="A26" s="47" t="s">
        <v>564</v>
      </c>
      <c r="B26" s="75" t="s">
        <v>448</v>
      </c>
      <c r="C26" s="76" t="s">
        <v>449</v>
      </c>
      <c r="D26" s="77">
        <v>468764150</v>
      </c>
      <c r="E26" s="78">
        <v>290978375</v>
      </c>
      <c r="F26" s="78">
        <v>0</v>
      </c>
      <c r="G26" s="78">
        <v>0</v>
      </c>
      <c r="H26" s="78">
        <v>0</v>
      </c>
      <c r="I26" s="78">
        <v>52209872</v>
      </c>
      <c r="J26" s="78">
        <v>27576636</v>
      </c>
      <c r="K26" s="78">
        <v>562669420</v>
      </c>
      <c r="L26" s="79">
        <v>1402198453</v>
      </c>
      <c r="M26" s="77">
        <v>275225976</v>
      </c>
      <c r="N26" s="78">
        <v>403262100</v>
      </c>
      <c r="O26" s="78">
        <v>134919000</v>
      </c>
      <c r="P26" s="78">
        <v>82858100</v>
      </c>
      <c r="Q26" s="78">
        <v>72954600</v>
      </c>
      <c r="R26" s="80"/>
      <c r="S26" s="78">
        <v>141735200</v>
      </c>
      <c r="T26" s="78">
        <v>208520550</v>
      </c>
      <c r="U26" s="81">
        <v>1319475526</v>
      </c>
      <c r="V26" s="82">
        <v>28470000</v>
      </c>
    </row>
    <row r="27" spans="1:22" ht="13.5">
      <c r="A27" s="47" t="s">
        <v>564</v>
      </c>
      <c r="B27" s="75" t="s">
        <v>450</v>
      </c>
      <c r="C27" s="76" t="s">
        <v>451</v>
      </c>
      <c r="D27" s="77">
        <v>167370714</v>
      </c>
      <c r="E27" s="78">
        <v>95780700</v>
      </c>
      <c r="F27" s="78">
        <v>214000</v>
      </c>
      <c r="G27" s="78">
        <v>0</v>
      </c>
      <c r="H27" s="78">
        <v>0</v>
      </c>
      <c r="I27" s="78">
        <v>9789200</v>
      </c>
      <c r="J27" s="78">
        <v>10470000</v>
      </c>
      <c r="K27" s="78">
        <v>106109141</v>
      </c>
      <c r="L27" s="79">
        <v>389733755</v>
      </c>
      <c r="M27" s="77">
        <v>79271200</v>
      </c>
      <c r="N27" s="78">
        <v>143552800</v>
      </c>
      <c r="O27" s="78">
        <v>32290800</v>
      </c>
      <c r="P27" s="78">
        <v>13555700</v>
      </c>
      <c r="Q27" s="78">
        <v>20369700</v>
      </c>
      <c r="R27" s="80"/>
      <c r="S27" s="78">
        <v>65240652</v>
      </c>
      <c r="T27" s="78">
        <v>35081300</v>
      </c>
      <c r="U27" s="81">
        <v>389362152</v>
      </c>
      <c r="V27" s="82">
        <v>12971348</v>
      </c>
    </row>
    <row r="28" spans="1:22" ht="13.5">
      <c r="A28" s="47" t="s">
        <v>564</v>
      </c>
      <c r="B28" s="75" t="s">
        <v>452</v>
      </c>
      <c r="C28" s="76" t="s">
        <v>453</v>
      </c>
      <c r="D28" s="77">
        <v>127089588</v>
      </c>
      <c r="E28" s="78">
        <v>77648411</v>
      </c>
      <c r="F28" s="78">
        <v>0</v>
      </c>
      <c r="G28" s="78">
        <v>0</v>
      </c>
      <c r="H28" s="78">
        <v>0</v>
      </c>
      <c r="I28" s="78">
        <v>5900692</v>
      </c>
      <c r="J28" s="78">
        <v>36921200</v>
      </c>
      <c r="K28" s="78">
        <v>84065580</v>
      </c>
      <c r="L28" s="79">
        <v>331625471</v>
      </c>
      <c r="M28" s="77">
        <v>45439606</v>
      </c>
      <c r="N28" s="78">
        <v>97106907</v>
      </c>
      <c r="O28" s="78">
        <v>20861841</v>
      </c>
      <c r="P28" s="78">
        <v>18787051</v>
      </c>
      <c r="Q28" s="78">
        <v>12427462</v>
      </c>
      <c r="R28" s="80"/>
      <c r="S28" s="78">
        <v>49875653</v>
      </c>
      <c r="T28" s="78">
        <v>63751739</v>
      </c>
      <c r="U28" s="81">
        <v>308250259</v>
      </c>
      <c r="V28" s="82">
        <v>14700347</v>
      </c>
    </row>
    <row r="29" spans="1:22" ht="13.5">
      <c r="A29" s="47" t="s">
        <v>565</v>
      </c>
      <c r="B29" s="75" t="s">
        <v>513</v>
      </c>
      <c r="C29" s="76" t="s">
        <v>514</v>
      </c>
      <c r="D29" s="77">
        <v>139306325</v>
      </c>
      <c r="E29" s="78">
        <v>0</v>
      </c>
      <c r="F29" s="78">
        <v>0</v>
      </c>
      <c r="G29" s="78">
        <v>0</v>
      </c>
      <c r="H29" s="78">
        <v>0</v>
      </c>
      <c r="I29" s="78">
        <v>6751178</v>
      </c>
      <c r="J29" s="78">
        <v>416000</v>
      </c>
      <c r="K29" s="78">
        <v>100554180</v>
      </c>
      <c r="L29" s="79">
        <v>247027683</v>
      </c>
      <c r="M29" s="77">
        <v>0</v>
      </c>
      <c r="N29" s="78">
        <v>444706</v>
      </c>
      <c r="O29" s="78">
        <v>6480</v>
      </c>
      <c r="P29" s="78">
        <v>0</v>
      </c>
      <c r="Q29" s="78">
        <v>12480000</v>
      </c>
      <c r="R29" s="80"/>
      <c r="S29" s="78">
        <v>187027214</v>
      </c>
      <c r="T29" s="78">
        <v>44892188</v>
      </c>
      <c r="U29" s="81">
        <v>244850588</v>
      </c>
      <c r="V29" s="82">
        <v>2323000</v>
      </c>
    </row>
    <row r="30" spans="1:22" ht="12.75">
      <c r="A30" s="48"/>
      <c r="B30" s="83" t="s">
        <v>623</v>
      </c>
      <c r="C30" s="84"/>
      <c r="D30" s="85">
        <f aca="true" t="shared" si="3" ref="D30:V30">SUM(D25:D29)</f>
        <v>1172636018</v>
      </c>
      <c r="E30" s="86">
        <f t="shared" si="3"/>
        <v>544844143</v>
      </c>
      <c r="F30" s="86">
        <f t="shared" si="3"/>
        <v>25654000</v>
      </c>
      <c r="G30" s="86">
        <f t="shared" si="3"/>
        <v>0</v>
      </c>
      <c r="H30" s="86">
        <f t="shared" si="3"/>
        <v>0</v>
      </c>
      <c r="I30" s="86">
        <f t="shared" si="3"/>
        <v>91087927</v>
      </c>
      <c r="J30" s="86">
        <f t="shared" si="3"/>
        <v>159735873</v>
      </c>
      <c r="K30" s="86">
        <f t="shared" si="3"/>
        <v>1018854352</v>
      </c>
      <c r="L30" s="87">
        <f t="shared" si="3"/>
        <v>3012812313</v>
      </c>
      <c r="M30" s="85">
        <f t="shared" si="3"/>
        <v>523935854</v>
      </c>
      <c r="N30" s="86">
        <f t="shared" si="3"/>
        <v>754041296</v>
      </c>
      <c r="O30" s="86">
        <f t="shared" si="3"/>
        <v>267006935</v>
      </c>
      <c r="P30" s="86">
        <f t="shared" si="3"/>
        <v>153465798</v>
      </c>
      <c r="Q30" s="86">
        <f t="shared" si="3"/>
        <v>156710559</v>
      </c>
      <c r="R30" s="86">
        <f t="shared" si="3"/>
        <v>0</v>
      </c>
      <c r="S30" s="86">
        <f t="shared" si="3"/>
        <v>586478024</v>
      </c>
      <c r="T30" s="86">
        <f t="shared" si="3"/>
        <v>442579611</v>
      </c>
      <c r="U30" s="88">
        <f t="shared" si="3"/>
        <v>2884218077</v>
      </c>
      <c r="V30" s="89">
        <f t="shared" si="3"/>
        <v>117559390</v>
      </c>
    </row>
    <row r="31" spans="1:22" ht="13.5">
      <c r="A31" s="47" t="s">
        <v>564</v>
      </c>
      <c r="B31" s="75" t="s">
        <v>454</v>
      </c>
      <c r="C31" s="76" t="s">
        <v>455</v>
      </c>
      <c r="D31" s="77">
        <v>65573894</v>
      </c>
      <c r="E31" s="78">
        <v>44421780</v>
      </c>
      <c r="F31" s="78">
        <v>920000</v>
      </c>
      <c r="G31" s="78">
        <v>0</v>
      </c>
      <c r="H31" s="78">
        <v>0</v>
      </c>
      <c r="I31" s="78">
        <v>229150</v>
      </c>
      <c r="J31" s="78">
        <v>12772160</v>
      </c>
      <c r="K31" s="78">
        <v>51883382</v>
      </c>
      <c r="L31" s="79">
        <v>175800366</v>
      </c>
      <c r="M31" s="77">
        <v>21251110</v>
      </c>
      <c r="N31" s="78">
        <v>59423160</v>
      </c>
      <c r="O31" s="78">
        <v>23177111</v>
      </c>
      <c r="P31" s="78">
        <v>7912870</v>
      </c>
      <c r="Q31" s="78">
        <v>7292120</v>
      </c>
      <c r="R31" s="80"/>
      <c r="S31" s="78">
        <v>43371570</v>
      </c>
      <c r="T31" s="78">
        <v>15249820</v>
      </c>
      <c r="U31" s="81">
        <v>177677761</v>
      </c>
      <c r="V31" s="82">
        <v>40153800</v>
      </c>
    </row>
    <row r="32" spans="1:22" ht="13.5">
      <c r="A32" s="47" t="s">
        <v>564</v>
      </c>
      <c r="B32" s="75" t="s">
        <v>456</v>
      </c>
      <c r="C32" s="76" t="s">
        <v>457</v>
      </c>
      <c r="D32" s="77">
        <v>213831423</v>
      </c>
      <c r="E32" s="78">
        <v>127179576</v>
      </c>
      <c r="F32" s="78">
        <v>392103</v>
      </c>
      <c r="G32" s="78">
        <v>0</v>
      </c>
      <c r="H32" s="78">
        <v>0</v>
      </c>
      <c r="I32" s="78">
        <v>23889429</v>
      </c>
      <c r="J32" s="78">
        <v>57029953</v>
      </c>
      <c r="K32" s="78">
        <v>199794704</v>
      </c>
      <c r="L32" s="79">
        <v>622117188</v>
      </c>
      <c r="M32" s="77">
        <v>106661945</v>
      </c>
      <c r="N32" s="78">
        <v>176525085</v>
      </c>
      <c r="O32" s="78">
        <v>46455547</v>
      </c>
      <c r="P32" s="78">
        <v>26235654</v>
      </c>
      <c r="Q32" s="78">
        <v>29336005</v>
      </c>
      <c r="R32" s="80"/>
      <c r="S32" s="78">
        <v>110636650</v>
      </c>
      <c r="T32" s="78">
        <v>106751761</v>
      </c>
      <c r="U32" s="81">
        <v>602602647</v>
      </c>
      <c r="V32" s="82">
        <v>16734350</v>
      </c>
    </row>
    <row r="33" spans="1:22" ht="13.5">
      <c r="A33" s="47" t="s">
        <v>564</v>
      </c>
      <c r="B33" s="75" t="s">
        <v>458</v>
      </c>
      <c r="C33" s="76" t="s">
        <v>459</v>
      </c>
      <c r="D33" s="77">
        <v>399802133</v>
      </c>
      <c r="E33" s="78">
        <v>380016038</v>
      </c>
      <c r="F33" s="78">
        <v>0</v>
      </c>
      <c r="G33" s="78">
        <v>0</v>
      </c>
      <c r="H33" s="78">
        <v>0</v>
      </c>
      <c r="I33" s="78">
        <v>14590054</v>
      </c>
      <c r="J33" s="78">
        <v>67529400</v>
      </c>
      <c r="K33" s="78">
        <v>549389995</v>
      </c>
      <c r="L33" s="79">
        <v>1411327620</v>
      </c>
      <c r="M33" s="77">
        <v>180218286</v>
      </c>
      <c r="N33" s="78">
        <v>515312804</v>
      </c>
      <c r="O33" s="78">
        <v>130996245</v>
      </c>
      <c r="P33" s="78">
        <v>79102345</v>
      </c>
      <c r="Q33" s="78">
        <v>68044110</v>
      </c>
      <c r="R33" s="80"/>
      <c r="S33" s="78">
        <v>212906427</v>
      </c>
      <c r="T33" s="78">
        <v>90131054</v>
      </c>
      <c r="U33" s="81">
        <v>1276711271</v>
      </c>
      <c r="V33" s="82">
        <v>69766067</v>
      </c>
    </row>
    <row r="34" spans="1:22" ht="13.5">
      <c r="A34" s="47" t="s">
        <v>564</v>
      </c>
      <c r="B34" s="75" t="s">
        <v>96</v>
      </c>
      <c r="C34" s="76" t="s">
        <v>97</v>
      </c>
      <c r="D34" s="77">
        <v>684587256</v>
      </c>
      <c r="E34" s="78">
        <v>562620000</v>
      </c>
      <c r="F34" s="78">
        <v>1984620</v>
      </c>
      <c r="G34" s="78">
        <v>0</v>
      </c>
      <c r="H34" s="78">
        <v>0</v>
      </c>
      <c r="I34" s="78">
        <v>45405844</v>
      </c>
      <c r="J34" s="78">
        <v>78703280</v>
      </c>
      <c r="K34" s="78">
        <v>1117826361</v>
      </c>
      <c r="L34" s="79">
        <v>2491127361</v>
      </c>
      <c r="M34" s="77">
        <v>331942000</v>
      </c>
      <c r="N34" s="78">
        <v>833376883</v>
      </c>
      <c r="O34" s="78">
        <v>149719000</v>
      </c>
      <c r="P34" s="78">
        <v>119624000</v>
      </c>
      <c r="Q34" s="78">
        <v>99615376</v>
      </c>
      <c r="R34" s="80"/>
      <c r="S34" s="78">
        <v>587858367</v>
      </c>
      <c r="T34" s="78">
        <v>338635479</v>
      </c>
      <c r="U34" s="81">
        <v>2460771105</v>
      </c>
      <c r="V34" s="82">
        <v>67996632</v>
      </c>
    </row>
    <row r="35" spans="1:22" ht="13.5">
      <c r="A35" s="47" t="s">
        <v>564</v>
      </c>
      <c r="B35" s="75" t="s">
        <v>460</v>
      </c>
      <c r="C35" s="76" t="s">
        <v>461</v>
      </c>
      <c r="D35" s="77">
        <v>294199845</v>
      </c>
      <c r="E35" s="78">
        <v>192215447</v>
      </c>
      <c r="F35" s="78">
        <v>0</v>
      </c>
      <c r="G35" s="78">
        <v>0</v>
      </c>
      <c r="H35" s="78">
        <v>0</v>
      </c>
      <c r="I35" s="78">
        <v>5644473</v>
      </c>
      <c r="J35" s="78">
        <v>22071783</v>
      </c>
      <c r="K35" s="78">
        <v>171234088</v>
      </c>
      <c r="L35" s="79">
        <v>685365636</v>
      </c>
      <c r="M35" s="77">
        <v>103718866</v>
      </c>
      <c r="N35" s="78">
        <v>274882407</v>
      </c>
      <c r="O35" s="78">
        <v>70509884</v>
      </c>
      <c r="P35" s="78">
        <v>39006631</v>
      </c>
      <c r="Q35" s="78">
        <v>20811839</v>
      </c>
      <c r="R35" s="80"/>
      <c r="S35" s="78">
        <v>95941125</v>
      </c>
      <c r="T35" s="78">
        <v>59605552</v>
      </c>
      <c r="U35" s="81">
        <v>664476304</v>
      </c>
      <c r="V35" s="82">
        <v>67197875</v>
      </c>
    </row>
    <row r="36" spans="1:22" ht="13.5">
      <c r="A36" s="47" t="s">
        <v>564</v>
      </c>
      <c r="B36" s="75" t="s">
        <v>462</v>
      </c>
      <c r="C36" s="76" t="s">
        <v>463</v>
      </c>
      <c r="D36" s="77">
        <v>292011452</v>
      </c>
      <c r="E36" s="78">
        <v>153171188</v>
      </c>
      <c r="F36" s="78">
        <v>1166000</v>
      </c>
      <c r="G36" s="78">
        <v>0</v>
      </c>
      <c r="H36" s="78">
        <v>0</v>
      </c>
      <c r="I36" s="78">
        <v>10870713</v>
      </c>
      <c r="J36" s="78">
        <v>87673140</v>
      </c>
      <c r="K36" s="78">
        <v>217554579</v>
      </c>
      <c r="L36" s="79">
        <v>762447072</v>
      </c>
      <c r="M36" s="77">
        <v>156431537</v>
      </c>
      <c r="N36" s="78">
        <v>189295727</v>
      </c>
      <c r="O36" s="78">
        <v>90525759</v>
      </c>
      <c r="P36" s="78">
        <v>81048110</v>
      </c>
      <c r="Q36" s="78">
        <v>49340084</v>
      </c>
      <c r="R36" s="80"/>
      <c r="S36" s="78">
        <v>155867998</v>
      </c>
      <c r="T36" s="78">
        <v>89068759</v>
      </c>
      <c r="U36" s="81">
        <v>811577974</v>
      </c>
      <c r="V36" s="82">
        <v>50909783</v>
      </c>
    </row>
    <row r="37" spans="1:22" ht="13.5">
      <c r="A37" s="47" t="s">
        <v>564</v>
      </c>
      <c r="B37" s="75" t="s">
        <v>464</v>
      </c>
      <c r="C37" s="76" t="s">
        <v>465</v>
      </c>
      <c r="D37" s="77">
        <v>308380562</v>
      </c>
      <c r="E37" s="78">
        <v>220889644</v>
      </c>
      <c r="F37" s="78">
        <v>0</v>
      </c>
      <c r="G37" s="78">
        <v>0</v>
      </c>
      <c r="H37" s="78">
        <v>0</v>
      </c>
      <c r="I37" s="78">
        <v>38642812</v>
      </c>
      <c r="J37" s="78">
        <v>135388378</v>
      </c>
      <c r="K37" s="78">
        <v>311463981</v>
      </c>
      <c r="L37" s="79">
        <v>1014765377</v>
      </c>
      <c r="M37" s="77">
        <v>251507819</v>
      </c>
      <c r="N37" s="78">
        <v>305504739</v>
      </c>
      <c r="O37" s="78">
        <v>80448117</v>
      </c>
      <c r="P37" s="78">
        <v>39363119</v>
      </c>
      <c r="Q37" s="78">
        <v>39947498</v>
      </c>
      <c r="R37" s="80"/>
      <c r="S37" s="78">
        <v>133709000</v>
      </c>
      <c r="T37" s="78">
        <v>184477966</v>
      </c>
      <c r="U37" s="81">
        <v>1034958258</v>
      </c>
      <c r="V37" s="82">
        <v>57001000</v>
      </c>
    </row>
    <row r="38" spans="1:22" ht="13.5">
      <c r="A38" s="47" t="s">
        <v>565</v>
      </c>
      <c r="B38" s="75" t="s">
        <v>535</v>
      </c>
      <c r="C38" s="76" t="s">
        <v>536</v>
      </c>
      <c r="D38" s="77">
        <v>267550645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1969963</v>
      </c>
      <c r="K38" s="78">
        <v>212930224</v>
      </c>
      <c r="L38" s="79">
        <v>482450832</v>
      </c>
      <c r="M38" s="77">
        <v>0</v>
      </c>
      <c r="N38" s="78">
        <v>0</v>
      </c>
      <c r="O38" s="78">
        <v>0</v>
      </c>
      <c r="P38" s="78">
        <v>0</v>
      </c>
      <c r="Q38" s="78">
        <v>0</v>
      </c>
      <c r="R38" s="80"/>
      <c r="S38" s="78">
        <v>29175000</v>
      </c>
      <c r="T38" s="78">
        <v>451035956</v>
      </c>
      <c r="U38" s="81">
        <v>480210956</v>
      </c>
      <c r="V38" s="82">
        <v>0</v>
      </c>
    </row>
    <row r="39" spans="1:22" ht="12.75">
      <c r="A39" s="48"/>
      <c r="B39" s="83" t="s">
        <v>624</v>
      </c>
      <c r="C39" s="84"/>
      <c r="D39" s="85">
        <f aca="true" t="shared" si="4" ref="D39:V39">SUM(D31:D38)</f>
        <v>2525937210</v>
      </c>
      <c r="E39" s="86">
        <f t="shared" si="4"/>
        <v>1680513673</v>
      </c>
      <c r="F39" s="86">
        <f t="shared" si="4"/>
        <v>4462723</v>
      </c>
      <c r="G39" s="86">
        <f t="shared" si="4"/>
        <v>0</v>
      </c>
      <c r="H39" s="86">
        <f t="shared" si="4"/>
        <v>0</v>
      </c>
      <c r="I39" s="86">
        <f t="shared" si="4"/>
        <v>139272475</v>
      </c>
      <c r="J39" s="86">
        <f t="shared" si="4"/>
        <v>463138057</v>
      </c>
      <c r="K39" s="86">
        <f t="shared" si="4"/>
        <v>2832077314</v>
      </c>
      <c r="L39" s="87">
        <f t="shared" si="4"/>
        <v>7645401452</v>
      </c>
      <c r="M39" s="85">
        <f t="shared" si="4"/>
        <v>1151731563</v>
      </c>
      <c r="N39" s="86">
        <f t="shared" si="4"/>
        <v>2354320805</v>
      </c>
      <c r="O39" s="86">
        <f t="shared" si="4"/>
        <v>591831663</v>
      </c>
      <c r="P39" s="86">
        <f t="shared" si="4"/>
        <v>392292729</v>
      </c>
      <c r="Q39" s="86">
        <f t="shared" si="4"/>
        <v>314387032</v>
      </c>
      <c r="R39" s="86">
        <f t="shared" si="4"/>
        <v>0</v>
      </c>
      <c r="S39" s="86">
        <f t="shared" si="4"/>
        <v>1369466137</v>
      </c>
      <c r="T39" s="86">
        <f t="shared" si="4"/>
        <v>1334956347</v>
      </c>
      <c r="U39" s="88">
        <f t="shared" si="4"/>
        <v>7508986276</v>
      </c>
      <c r="V39" s="89">
        <f t="shared" si="4"/>
        <v>369759507</v>
      </c>
    </row>
    <row r="40" spans="1:22" ht="13.5">
      <c r="A40" s="47" t="s">
        <v>564</v>
      </c>
      <c r="B40" s="75" t="s">
        <v>466</v>
      </c>
      <c r="C40" s="76" t="s">
        <v>467</v>
      </c>
      <c r="D40" s="77">
        <v>32847156</v>
      </c>
      <c r="E40" s="78">
        <v>9570864</v>
      </c>
      <c r="F40" s="78">
        <v>0</v>
      </c>
      <c r="G40" s="78">
        <v>0</v>
      </c>
      <c r="H40" s="78">
        <v>0</v>
      </c>
      <c r="I40" s="78">
        <v>842700</v>
      </c>
      <c r="J40" s="78">
        <v>26473800</v>
      </c>
      <c r="K40" s="78">
        <v>30278032</v>
      </c>
      <c r="L40" s="79">
        <v>100012552</v>
      </c>
      <c r="M40" s="77">
        <v>4932800</v>
      </c>
      <c r="N40" s="78">
        <v>16570296</v>
      </c>
      <c r="O40" s="78">
        <v>6113248</v>
      </c>
      <c r="P40" s="78">
        <v>1700972</v>
      </c>
      <c r="Q40" s="78">
        <v>1894000</v>
      </c>
      <c r="R40" s="80"/>
      <c r="S40" s="78">
        <v>27494400</v>
      </c>
      <c r="T40" s="78">
        <v>36902076</v>
      </c>
      <c r="U40" s="81">
        <v>95607792</v>
      </c>
      <c r="V40" s="82">
        <v>8422000</v>
      </c>
    </row>
    <row r="41" spans="1:22" ht="13.5">
      <c r="A41" s="47" t="s">
        <v>564</v>
      </c>
      <c r="B41" s="75" t="s">
        <v>468</v>
      </c>
      <c r="C41" s="76" t="s">
        <v>469</v>
      </c>
      <c r="D41" s="77">
        <v>26737733</v>
      </c>
      <c r="E41" s="78">
        <v>12624000</v>
      </c>
      <c r="F41" s="78">
        <v>0</v>
      </c>
      <c r="G41" s="78">
        <v>0</v>
      </c>
      <c r="H41" s="78">
        <v>0</v>
      </c>
      <c r="I41" s="78">
        <v>1989000</v>
      </c>
      <c r="J41" s="78">
        <v>7024050</v>
      </c>
      <c r="K41" s="78">
        <v>23374384</v>
      </c>
      <c r="L41" s="79">
        <v>71749167</v>
      </c>
      <c r="M41" s="77">
        <v>4813672</v>
      </c>
      <c r="N41" s="78">
        <v>17476434</v>
      </c>
      <c r="O41" s="78">
        <v>4550036</v>
      </c>
      <c r="P41" s="78">
        <v>3361278</v>
      </c>
      <c r="Q41" s="78">
        <v>1694175</v>
      </c>
      <c r="R41" s="80"/>
      <c r="S41" s="78">
        <v>31449050</v>
      </c>
      <c r="T41" s="78">
        <v>8514623</v>
      </c>
      <c r="U41" s="81">
        <v>71859268</v>
      </c>
      <c r="V41" s="82">
        <v>10391950</v>
      </c>
    </row>
    <row r="42" spans="1:22" ht="13.5">
      <c r="A42" s="47" t="s">
        <v>564</v>
      </c>
      <c r="B42" s="75" t="s">
        <v>470</v>
      </c>
      <c r="C42" s="76" t="s">
        <v>471</v>
      </c>
      <c r="D42" s="77">
        <v>131941660</v>
      </c>
      <c r="E42" s="78">
        <v>72292530</v>
      </c>
      <c r="F42" s="78">
        <v>9010000</v>
      </c>
      <c r="G42" s="78">
        <v>0</v>
      </c>
      <c r="H42" s="78">
        <v>0</v>
      </c>
      <c r="I42" s="78">
        <v>2134093</v>
      </c>
      <c r="J42" s="78">
        <v>55312402</v>
      </c>
      <c r="K42" s="78">
        <v>83197944</v>
      </c>
      <c r="L42" s="79">
        <v>353888629</v>
      </c>
      <c r="M42" s="77">
        <v>42948285</v>
      </c>
      <c r="N42" s="78">
        <v>89536230</v>
      </c>
      <c r="O42" s="78">
        <v>24215476</v>
      </c>
      <c r="P42" s="78">
        <v>19353345</v>
      </c>
      <c r="Q42" s="78">
        <v>10258454</v>
      </c>
      <c r="R42" s="80"/>
      <c r="S42" s="78">
        <v>82630950</v>
      </c>
      <c r="T42" s="78">
        <v>69556720</v>
      </c>
      <c r="U42" s="81">
        <v>338499460</v>
      </c>
      <c r="V42" s="82">
        <v>19937050</v>
      </c>
    </row>
    <row r="43" spans="1:22" ht="13.5">
      <c r="A43" s="47" t="s">
        <v>565</v>
      </c>
      <c r="B43" s="75" t="s">
        <v>551</v>
      </c>
      <c r="C43" s="76" t="s">
        <v>552</v>
      </c>
      <c r="D43" s="77">
        <v>61507512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42437146</v>
      </c>
      <c r="L43" s="79">
        <v>103944658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80"/>
      <c r="S43" s="78">
        <v>42505750</v>
      </c>
      <c r="T43" s="78">
        <v>60160305</v>
      </c>
      <c r="U43" s="81">
        <v>102666055</v>
      </c>
      <c r="V43" s="82">
        <v>0</v>
      </c>
    </row>
    <row r="44" spans="1:22" ht="12.75">
      <c r="A44" s="48"/>
      <c r="B44" s="83" t="s">
        <v>625</v>
      </c>
      <c r="C44" s="84"/>
      <c r="D44" s="85">
        <f aca="true" t="shared" si="5" ref="D44:V44">SUM(D40:D43)</f>
        <v>253034061</v>
      </c>
      <c r="E44" s="86">
        <f t="shared" si="5"/>
        <v>94487394</v>
      </c>
      <c r="F44" s="86">
        <f t="shared" si="5"/>
        <v>9010000</v>
      </c>
      <c r="G44" s="86">
        <f t="shared" si="5"/>
        <v>0</v>
      </c>
      <c r="H44" s="86">
        <f t="shared" si="5"/>
        <v>0</v>
      </c>
      <c r="I44" s="86">
        <f t="shared" si="5"/>
        <v>4965793</v>
      </c>
      <c r="J44" s="86">
        <f t="shared" si="5"/>
        <v>88810252</v>
      </c>
      <c r="K44" s="86">
        <f t="shared" si="5"/>
        <v>179287506</v>
      </c>
      <c r="L44" s="87">
        <f t="shared" si="5"/>
        <v>629595006</v>
      </c>
      <c r="M44" s="85">
        <f t="shared" si="5"/>
        <v>52694757</v>
      </c>
      <c r="N44" s="86">
        <f t="shared" si="5"/>
        <v>123582960</v>
      </c>
      <c r="O44" s="86">
        <f t="shared" si="5"/>
        <v>34878760</v>
      </c>
      <c r="P44" s="86">
        <f t="shared" si="5"/>
        <v>24415595</v>
      </c>
      <c r="Q44" s="86">
        <f t="shared" si="5"/>
        <v>13846629</v>
      </c>
      <c r="R44" s="86">
        <f t="shared" si="5"/>
        <v>0</v>
      </c>
      <c r="S44" s="86">
        <f t="shared" si="5"/>
        <v>184080150</v>
      </c>
      <c r="T44" s="86">
        <f t="shared" si="5"/>
        <v>175133724</v>
      </c>
      <c r="U44" s="88">
        <f t="shared" si="5"/>
        <v>608632575</v>
      </c>
      <c r="V44" s="89">
        <f t="shared" si="5"/>
        <v>38751000</v>
      </c>
    </row>
    <row r="45" spans="1:22" ht="12.75">
      <c r="A45" s="49"/>
      <c r="B45" s="90" t="s">
        <v>626</v>
      </c>
      <c r="C45" s="91"/>
      <c r="D45" s="92">
        <f aca="true" t="shared" si="6" ref="D45:V45">SUM(D9,D11:D16,D18:D23,D25:D29,D31:D38,D40:D43)</f>
        <v>24830846881</v>
      </c>
      <c r="E45" s="93">
        <f t="shared" si="6"/>
        <v>16138115417</v>
      </c>
      <c r="F45" s="93">
        <f t="shared" si="6"/>
        <v>703308624</v>
      </c>
      <c r="G45" s="93">
        <f t="shared" si="6"/>
        <v>0</v>
      </c>
      <c r="H45" s="93">
        <f t="shared" si="6"/>
        <v>0</v>
      </c>
      <c r="I45" s="93">
        <f t="shared" si="6"/>
        <v>1825644800</v>
      </c>
      <c r="J45" s="93">
        <f t="shared" si="6"/>
        <v>3568796562</v>
      </c>
      <c r="K45" s="93">
        <f t="shared" si="6"/>
        <v>23059939227</v>
      </c>
      <c r="L45" s="94">
        <f t="shared" si="6"/>
        <v>70126651511</v>
      </c>
      <c r="M45" s="92">
        <f t="shared" si="6"/>
        <v>14952708924</v>
      </c>
      <c r="N45" s="93">
        <f t="shared" si="6"/>
        <v>23238533617</v>
      </c>
      <c r="O45" s="93">
        <f t="shared" si="6"/>
        <v>5620599204</v>
      </c>
      <c r="P45" s="93">
        <f t="shared" si="6"/>
        <v>3052229491</v>
      </c>
      <c r="Q45" s="93">
        <f t="shared" si="6"/>
        <v>2364407751</v>
      </c>
      <c r="R45" s="93">
        <f t="shared" si="6"/>
        <v>0</v>
      </c>
      <c r="S45" s="93">
        <f t="shared" si="6"/>
        <v>9566621733</v>
      </c>
      <c r="T45" s="93">
        <f t="shared" si="6"/>
        <v>10348580516</v>
      </c>
      <c r="U45" s="95">
        <f t="shared" si="6"/>
        <v>69143681236</v>
      </c>
      <c r="V45" s="89">
        <f t="shared" si="6"/>
        <v>4361307193</v>
      </c>
    </row>
    <row r="46" spans="1:22" ht="13.5">
      <c r="A46" s="50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3.5">
      <c r="A47" s="51"/>
      <c r="B47" s="128" t="s">
        <v>41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0" width="10.7109375" style="3" customWidth="1"/>
    <col min="21" max="21" width="11.7109375" style="3" customWidth="1"/>
    <col min="22" max="22" width="0" style="3" hidden="1" customWidth="1"/>
    <col min="23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" ht="15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</row>
    <row r="3" spans="1:21" ht="16.5" customHeight="1">
      <c r="A3" s="5"/>
      <c r="B3" s="127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0" t="s">
        <v>21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42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43</v>
      </c>
      <c r="C9" s="53" t="s">
        <v>44</v>
      </c>
      <c r="D9" s="54">
        <v>2576242488</v>
      </c>
      <c r="E9" s="55">
        <v>1914277102</v>
      </c>
      <c r="F9" s="55">
        <v>300777396</v>
      </c>
      <c r="G9" s="55">
        <v>0</v>
      </c>
      <c r="H9" s="55">
        <v>0</v>
      </c>
      <c r="I9" s="55">
        <v>66574064</v>
      </c>
      <c r="J9" s="55">
        <v>420209193</v>
      </c>
      <c r="K9" s="55">
        <v>2814982039</v>
      </c>
      <c r="L9" s="56">
        <v>8093062282</v>
      </c>
      <c r="M9" s="57">
        <v>1822680825</v>
      </c>
      <c r="N9" s="58">
        <v>2297788128</v>
      </c>
      <c r="O9" s="55">
        <v>688789988</v>
      </c>
      <c r="P9" s="58">
        <v>430785205</v>
      </c>
      <c r="Q9" s="58">
        <v>362528776</v>
      </c>
      <c r="R9" s="58"/>
      <c r="S9" s="58">
        <v>1359287428</v>
      </c>
      <c r="T9" s="58">
        <v>1133176970</v>
      </c>
      <c r="U9" s="104">
        <v>8095037320</v>
      </c>
      <c r="V9" s="59">
        <v>717223368</v>
      </c>
    </row>
    <row r="10" spans="1:22" s="10" customFormat="1" ht="12.75">
      <c r="A10" s="25"/>
      <c r="B10" s="52" t="s">
        <v>45</v>
      </c>
      <c r="C10" s="53" t="s">
        <v>46</v>
      </c>
      <c r="D10" s="54">
        <v>16896375785</v>
      </c>
      <c r="E10" s="55">
        <v>10578308000</v>
      </c>
      <c r="F10" s="55">
        <v>513776459</v>
      </c>
      <c r="G10" s="55">
        <v>0</v>
      </c>
      <c r="H10" s="55">
        <v>0</v>
      </c>
      <c r="I10" s="55">
        <v>1239001936</v>
      </c>
      <c r="J10" s="55">
        <v>2251537180</v>
      </c>
      <c r="K10" s="55">
        <v>15623379406</v>
      </c>
      <c r="L10" s="56">
        <v>47102378766</v>
      </c>
      <c r="M10" s="57">
        <v>11555663152</v>
      </c>
      <c r="N10" s="58">
        <v>15484526062</v>
      </c>
      <c r="O10" s="55">
        <v>3770788189</v>
      </c>
      <c r="P10" s="58">
        <v>1909418128</v>
      </c>
      <c r="Q10" s="58">
        <v>1388777118</v>
      </c>
      <c r="R10" s="58"/>
      <c r="S10" s="58">
        <v>5573928009</v>
      </c>
      <c r="T10" s="58">
        <v>6879450057</v>
      </c>
      <c r="U10" s="104">
        <v>46562550715</v>
      </c>
      <c r="V10" s="59">
        <v>3245567795</v>
      </c>
    </row>
    <row r="11" spans="1:22" s="10" customFormat="1" ht="12.75">
      <c r="A11" s="25"/>
      <c r="B11" s="52" t="s">
        <v>47</v>
      </c>
      <c r="C11" s="53" t="s">
        <v>48</v>
      </c>
      <c r="D11" s="54">
        <v>10743362503</v>
      </c>
      <c r="E11" s="55">
        <v>13413439018</v>
      </c>
      <c r="F11" s="55">
        <v>4948761254</v>
      </c>
      <c r="G11" s="55">
        <v>0</v>
      </c>
      <c r="H11" s="55">
        <v>0</v>
      </c>
      <c r="I11" s="55">
        <v>1206325987</v>
      </c>
      <c r="J11" s="55">
        <v>3386998276</v>
      </c>
      <c r="K11" s="55">
        <v>11479889992</v>
      </c>
      <c r="L11" s="56">
        <v>45178777030</v>
      </c>
      <c r="M11" s="57">
        <v>6422940215</v>
      </c>
      <c r="N11" s="58">
        <v>17857172092</v>
      </c>
      <c r="O11" s="55">
        <v>6640619028</v>
      </c>
      <c r="P11" s="58">
        <v>2182308113</v>
      </c>
      <c r="Q11" s="58">
        <v>1605806244</v>
      </c>
      <c r="R11" s="58"/>
      <c r="S11" s="58">
        <v>5216645301</v>
      </c>
      <c r="T11" s="58">
        <v>5138000924</v>
      </c>
      <c r="U11" s="104">
        <v>45063491917</v>
      </c>
      <c r="V11" s="59">
        <v>2238199119</v>
      </c>
    </row>
    <row r="12" spans="1:22" s="10" customFormat="1" ht="12.75">
      <c r="A12" s="25"/>
      <c r="B12" s="52" t="s">
        <v>49</v>
      </c>
      <c r="C12" s="53" t="s">
        <v>50</v>
      </c>
      <c r="D12" s="54">
        <v>11615608050</v>
      </c>
      <c r="E12" s="55">
        <v>11769212570</v>
      </c>
      <c r="F12" s="55">
        <v>3439925680</v>
      </c>
      <c r="G12" s="55">
        <v>0</v>
      </c>
      <c r="H12" s="55">
        <v>0</v>
      </c>
      <c r="I12" s="55">
        <v>875304090</v>
      </c>
      <c r="J12" s="55">
        <v>2942496240</v>
      </c>
      <c r="K12" s="55">
        <v>12897235820</v>
      </c>
      <c r="L12" s="56">
        <v>43539782450</v>
      </c>
      <c r="M12" s="57">
        <v>9989805190</v>
      </c>
      <c r="N12" s="58">
        <v>15779561730</v>
      </c>
      <c r="O12" s="55">
        <v>6104399190</v>
      </c>
      <c r="P12" s="58">
        <v>1476124130</v>
      </c>
      <c r="Q12" s="58">
        <v>943020120</v>
      </c>
      <c r="R12" s="58"/>
      <c r="S12" s="58">
        <v>4426642040</v>
      </c>
      <c r="T12" s="58">
        <v>5905579490</v>
      </c>
      <c r="U12" s="104">
        <v>44625131890</v>
      </c>
      <c r="V12" s="59">
        <v>3547210000</v>
      </c>
    </row>
    <row r="13" spans="1:22" s="10" customFormat="1" ht="12.75">
      <c r="A13" s="25"/>
      <c r="B13" s="52" t="s">
        <v>51</v>
      </c>
      <c r="C13" s="53" t="s">
        <v>52</v>
      </c>
      <c r="D13" s="54">
        <v>17162096179</v>
      </c>
      <c r="E13" s="55">
        <v>11684530113</v>
      </c>
      <c r="F13" s="55">
        <v>6960732000</v>
      </c>
      <c r="G13" s="55">
        <v>0</v>
      </c>
      <c r="H13" s="55">
        <v>0</v>
      </c>
      <c r="I13" s="55">
        <v>4487951894</v>
      </c>
      <c r="J13" s="55">
        <v>5633148666</v>
      </c>
      <c r="K13" s="55">
        <v>25954942149</v>
      </c>
      <c r="L13" s="56">
        <v>71883401001</v>
      </c>
      <c r="M13" s="57">
        <v>13796493000</v>
      </c>
      <c r="N13" s="58">
        <v>17278655790</v>
      </c>
      <c r="O13" s="55">
        <v>9086818001</v>
      </c>
      <c r="P13" s="58">
        <v>5623953000</v>
      </c>
      <c r="Q13" s="58">
        <v>2202174432</v>
      </c>
      <c r="R13" s="58"/>
      <c r="S13" s="58">
        <v>15889096701</v>
      </c>
      <c r="T13" s="58">
        <v>9238702050</v>
      </c>
      <c r="U13" s="104">
        <v>73115892974</v>
      </c>
      <c r="V13" s="59">
        <v>2319999000</v>
      </c>
    </row>
    <row r="14" spans="1:22" s="10" customFormat="1" ht="12.75">
      <c r="A14" s="25"/>
      <c r="B14" s="52" t="s">
        <v>53</v>
      </c>
      <c r="C14" s="53" t="s">
        <v>54</v>
      </c>
      <c r="D14" s="54">
        <v>2378353490</v>
      </c>
      <c r="E14" s="55">
        <v>1881717591</v>
      </c>
      <c r="F14" s="55">
        <v>520072164</v>
      </c>
      <c r="G14" s="55">
        <v>0</v>
      </c>
      <c r="H14" s="55">
        <v>0</v>
      </c>
      <c r="I14" s="55">
        <v>199458310</v>
      </c>
      <c r="J14" s="55">
        <v>1059496284</v>
      </c>
      <c r="K14" s="55">
        <v>1294172372</v>
      </c>
      <c r="L14" s="56">
        <v>7333270211</v>
      </c>
      <c r="M14" s="57">
        <v>1372375209</v>
      </c>
      <c r="N14" s="58">
        <v>2793811160</v>
      </c>
      <c r="O14" s="55">
        <v>1052925896</v>
      </c>
      <c r="P14" s="58">
        <v>361099683</v>
      </c>
      <c r="Q14" s="58">
        <v>162925685</v>
      </c>
      <c r="R14" s="58"/>
      <c r="S14" s="58">
        <v>848560142</v>
      </c>
      <c r="T14" s="58">
        <v>1030170961</v>
      </c>
      <c r="U14" s="104">
        <v>7621868736</v>
      </c>
      <c r="V14" s="59">
        <v>906684445</v>
      </c>
    </row>
    <row r="15" spans="1:22" s="10" customFormat="1" ht="12.75">
      <c r="A15" s="25"/>
      <c r="B15" s="52" t="s">
        <v>55</v>
      </c>
      <c r="C15" s="53" t="s">
        <v>56</v>
      </c>
      <c r="D15" s="54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6">
        <v>0</v>
      </c>
      <c r="M15" s="57">
        <v>0</v>
      </c>
      <c r="N15" s="58">
        <v>0</v>
      </c>
      <c r="O15" s="55">
        <v>0</v>
      </c>
      <c r="P15" s="58">
        <v>0</v>
      </c>
      <c r="Q15" s="58">
        <v>0</v>
      </c>
      <c r="R15" s="58"/>
      <c r="S15" s="58">
        <v>0</v>
      </c>
      <c r="T15" s="58">
        <v>0</v>
      </c>
      <c r="U15" s="104">
        <v>0</v>
      </c>
      <c r="V15" s="59">
        <v>0</v>
      </c>
    </row>
    <row r="16" spans="1:22" s="10" customFormat="1" ht="12.75">
      <c r="A16" s="25"/>
      <c r="B16" s="52" t="s">
        <v>57</v>
      </c>
      <c r="C16" s="53" t="s">
        <v>58</v>
      </c>
      <c r="D16" s="54">
        <v>12506148602</v>
      </c>
      <c r="E16" s="55">
        <v>10023022473</v>
      </c>
      <c r="F16" s="55">
        <v>3241729822</v>
      </c>
      <c r="G16" s="55">
        <v>0</v>
      </c>
      <c r="H16" s="55">
        <v>0</v>
      </c>
      <c r="I16" s="55">
        <v>1528187500</v>
      </c>
      <c r="J16" s="55">
        <v>2405241726</v>
      </c>
      <c r="K16" s="55">
        <v>9982316870</v>
      </c>
      <c r="L16" s="56">
        <v>39686646993</v>
      </c>
      <c r="M16" s="57">
        <v>8909994486</v>
      </c>
      <c r="N16" s="58">
        <v>14889701034</v>
      </c>
      <c r="O16" s="55">
        <v>5143709468</v>
      </c>
      <c r="P16" s="58">
        <v>1340773499</v>
      </c>
      <c r="Q16" s="58">
        <v>1913582706</v>
      </c>
      <c r="R16" s="58"/>
      <c r="S16" s="58">
        <v>3653712255</v>
      </c>
      <c r="T16" s="58">
        <v>3763731937</v>
      </c>
      <c r="U16" s="104">
        <v>39615205385</v>
      </c>
      <c r="V16" s="59">
        <v>1530281745</v>
      </c>
    </row>
    <row r="17" spans="1:22" s="10" customFormat="1" ht="12.75">
      <c r="A17" s="25"/>
      <c r="B17" s="105" t="s">
        <v>563</v>
      </c>
      <c r="C17" s="53"/>
      <c r="D17" s="63">
        <f aca="true" t="shared" si="0" ref="D17:V17">SUM(D9:D16)</f>
        <v>73878187097</v>
      </c>
      <c r="E17" s="64">
        <f t="shared" si="0"/>
        <v>61264506867</v>
      </c>
      <c r="F17" s="64">
        <f t="shared" si="0"/>
        <v>19925774775</v>
      </c>
      <c r="G17" s="64">
        <f t="shared" si="0"/>
        <v>0</v>
      </c>
      <c r="H17" s="64">
        <f t="shared" si="0"/>
        <v>0</v>
      </c>
      <c r="I17" s="64">
        <f t="shared" si="0"/>
        <v>9602803781</v>
      </c>
      <c r="J17" s="64">
        <f t="shared" si="0"/>
        <v>18099127565</v>
      </c>
      <c r="K17" s="64">
        <f t="shared" si="0"/>
        <v>80046918648</v>
      </c>
      <c r="L17" s="106">
        <f t="shared" si="0"/>
        <v>262817318733</v>
      </c>
      <c r="M17" s="107">
        <f t="shared" si="0"/>
        <v>53869952077</v>
      </c>
      <c r="N17" s="108">
        <f t="shared" si="0"/>
        <v>86381215996</v>
      </c>
      <c r="O17" s="64">
        <f t="shared" si="0"/>
        <v>32488049760</v>
      </c>
      <c r="P17" s="108">
        <f t="shared" si="0"/>
        <v>13324461758</v>
      </c>
      <c r="Q17" s="108">
        <f t="shared" si="0"/>
        <v>8578815081</v>
      </c>
      <c r="R17" s="108">
        <f t="shared" si="0"/>
        <v>0</v>
      </c>
      <c r="S17" s="108">
        <f t="shared" si="0"/>
        <v>36967871876</v>
      </c>
      <c r="T17" s="108">
        <f t="shared" si="0"/>
        <v>33088812389</v>
      </c>
      <c r="U17" s="109">
        <f t="shared" si="0"/>
        <v>264699178937</v>
      </c>
      <c r="V17" s="59">
        <f t="shared" si="0"/>
        <v>14505165472</v>
      </c>
    </row>
    <row r="18" spans="1:22" s="10" customFormat="1" ht="12.75">
      <c r="A18" s="27"/>
      <c r="B18" s="110"/>
      <c r="C18" s="111"/>
      <c r="D18" s="112"/>
      <c r="E18" s="113"/>
      <c r="F18" s="113"/>
      <c r="G18" s="113"/>
      <c r="H18" s="113"/>
      <c r="I18" s="113"/>
      <c r="J18" s="113"/>
      <c r="K18" s="113"/>
      <c r="L18" s="114"/>
      <c r="M18" s="115"/>
      <c r="N18" s="116"/>
      <c r="O18" s="113"/>
      <c r="P18" s="116"/>
      <c r="Q18" s="116"/>
      <c r="R18" s="116"/>
      <c r="S18" s="116"/>
      <c r="T18" s="116"/>
      <c r="U18" s="117"/>
      <c r="V18" s="59"/>
    </row>
    <row r="19" spans="1:22" ht="12.75">
      <c r="A19" s="2"/>
      <c r="B19" s="124" t="s">
        <v>41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74"/>
    </row>
    <row r="20" spans="1:22" ht="12.75">
      <c r="A20" s="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</row>
    <row r="21" spans="1:22" ht="12.75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.75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.7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.7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.7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.7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.7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.7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.7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.7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2:22" ht="12.7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2:22" ht="12.7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.7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.7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.7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.7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.7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.7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.7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.7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.7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19:U19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1" width="10.7109375" style="3" customWidth="1"/>
    <col min="22" max="22" width="0" style="3" hidden="1" customWidth="1"/>
    <col min="23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0" t="s">
        <v>21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59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60</v>
      </c>
      <c r="C9" s="53" t="s">
        <v>61</v>
      </c>
      <c r="D9" s="54">
        <v>912123531</v>
      </c>
      <c r="E9" s="55">
        <v>461208792</v>
      </c>
      <c r="F9" s="55">
        <v>670130373</v>
      </c>
      <c r="G9" s="55">
        <v>0</v>
      </c>
      <c r="H9" s="55">
        <v>0</v>
      </c>
      <c r="I9" s="55">
        <v>211557268</v>
      </c>
      <c r="J9" s="55">
        <v>200000000</v>
      </c>
      <c r="K9" s="55">
        <v>651535508</v>
      </c>
      <c r="L9" s="56">
        <v>3106555472</v>
      </c>
      <c r="M9" s="57">
        <v>417665110</v>
      </c>
      <c r="N9" s="58">
        <v>825168614</v>
      </c>
      <c r="O9" s="55">
        <v>398247475</v>
      </c>
      <c r="P9" s="58">
        <v>173007346</v>
      </c>
      <c r="Q9" s="55">
        <v>115700904</v>
      </c>
      <c r="R9" s="58"/>
      <c r="S9" s="58">
        <v>590852000</v>
      </c>
      <c r="T9" s="58">
        <v>719994509</v>
      </c>
      <c r="U9" s="56">
        <v>3240635958</v>
      </c>
      <c r="V9" s="59">
        <v>163862000</v>
      </c>
    </row>
    <row r="10" spans="1:22" s="10" customFormat="1" ht="12.75" customHeight="1">
      <c r="A10" s="25"/>
      <c r="B10" s="52" t="s">
        <v>62</v>
      </c>
      <c r="C10" s="53" t="s">
        <v>63</v>
      </c>
      <c r="D10" s="54">
        <v>1456464494</v>
      </c>
      <c r="E10" s="55">
        <v>1722654442</v>
      </c>
      <c r="F10" s="55">
        <v>945275922</v>
      </c>
      <c r="G10" s="55">
        <v>0</v>
      </c>
      <c r="H10" s="55">
        <v>0</v>
      </c>
      <c r="I10" s="55">
        <v>5295000</v>
      </c>
      <c r="J10" s="55">
        <v>1216438694</v>
      </c>
      <c r="K10" s="55">
        <v>1081076012</v>
      </c>
      <c r="L10" s="56">
        <v>6427204564</v>
      </c>
      <c r="M10" s="57">
        <v>975651404</v>
      </c>
      <c r="N10" s="58">
        <v>2851486441</v>
      </c>
      <c r="O10" s="55">
        <v>875558623</v>
      </c>
      <c r="P10" s="58">
        <v>331508801</v>
      </c>
      <c r="Q10" s="55">
        <v>171171365</v>
      </c>
      <c r="R10" s="58"/>
      <c r="S10" s="58">
        <v>938872150</v>
      </c>
      <c r="T10" s="58">
        <v>447924544</v>
      </c>
      <c r="U10" s="56">
        <v>6592173328</v>
      </c>
      <c r="V10" s="59">
        <v>188390850</v>
      </c>
    </row>
    <row r="11" spans="1:22" s="10" customFormat="1" ht="12.75" customHeight="1">
      <c r="A11" s="25"/>
      <c r="B11" s="52" t="s">
        <v>64</v>
      </c>
      <c r="C11" s="53" t="s">
        <v>65</v>
      </c>
      <c r="D11" s="54">
        <v>992468830</v>
      </c>
      <c r="E11" s="55">
        <v>885259056</v>
      </c>
      <c r="F11" s="55">
        <v>349671168</v>
      </c>
      <c r="G11" s="55">
        <v>0</v>
      </c>
      <c r="H11" s="55">
        <v>0</v>
      </c>
      <c r="I11" s="55">
        <v>55906819</v>
      </c>
      <c r="J11" s="55">
        <v>197996758</v>
      </c>
      <c r="K11" s="55">
        <v>919689065</v>
      </c>
      <c r="L11" s="56">
        <v>3400991696</v>
      </c>
      <c r="M11" s="57">
        <v>608220511</v>
      </c>
      <c r="N11" s="58">
        <v>1191673228</v>
      </c>
      <c r="O11" s="55">
        <v>462286313</v>
      </c>
      <c r="P11" s="58">
        <v>253997308</v>
      </c>
      <c r="Q11" s="55">
        <v>133870243</v>
      </c>
      <c r="R11" s="58"/>
      <c r="S11" s="58">
        <v>518240936</v>
      </c>
      <c r="T11" s="58">
        <v>265618447</v>
      </c>
      <c r="U11" s="56">
        <v>3433906986</v>
      </c>
      <c r="V11" s="59">
        <v>197490064</v>
      </c>
    </row>
    <row r="12" spans="1:22" s="10" customFormat="1" ht="12.75" customHeight="1">
      <c r="A12" s="25"/>
      <c r="B12" s="52" t="s">
        <v>66</v>
      </c>
      <c r="C12" s="53" t="s">
        <v>67</v>
      </c>
      <c r="D12" s="54">
        <v>1630748306</v>
      </c>
      <c r="E12" s="55">
        <v>2112661508</v>
      </c>
      <c r="F12" s="55">
        <v>704220503</v>
      </c>
      <c r="G12" s="55">
        <v>0</v>
      </c>
      <c r="H12" s="55">
        <v>0</v>
      </c>
      <c r="I12" s="55">
        <v>24371319</v>
      </c>
      <c r="J12" s="55">
        <v>130099350</v>
      </c>
      <c r="K12" s="55">
        <v>1302242354</v>
      </c>
      <c r="L12" s="56">
        <v>5904343340</v>
      </c>
      <c r="M12" s="57">
        <v>1339633297</v>
      </c>
      <c r="N12" s="58">
        <v>2781218629</v>
      </c>
      <c r="O12" s="55">
        <v>794896404</v>
      </c>
      <c r="P12" s="58">
        <v>160382945</v>
      </c>
      <c r="Q12" s="55">
        <v>122731401</v>
      </c>
      <c r="R12" s="58"/>
      <c r="S12" s="58">
        <v>724435690</v>
      </c>
      <c r="T12" s="58">
        <v>418591108</v>
      </c>
      <c r="U12" s="56">
        <v>6341889474</v>
      </c>
      <c r="V12" s="59">
        <v>487849400</v>
      </c>
    </row>
    <row r="13" spans="1:22" s="10" customFormat="1" ht="12.75" customHeight="1">
      <c r="A13" s="25"/>
      <c r="B13" s="52" t="s">
        <v>68</v>
      </c>
      <c r="C13" s="53" t="s">
        <v>69</v>
      </c>
      <c r="D13" s="54">
        <v>672688228</v>
      </c>
      <c r="E13" s="55">
        <v>614612015</v>
      </c>
      <c r="F13" s="55">
        <v>133799278</v>
      </c>
      <c r="G13" s="55">
        <v>0</v>
      </c>
      <c r="H13" s="55">
        <v>0</v>
      </c>
      <c r="I13" s="55">
        <v>45114198</v>
      </c>
      <c r="J13" s="55">
        <v>195781806</v>
      </c>
      <c r="K13" s="55">
        <v>942209461</v>
      </c>
      <c r="L13" s="56">
        <v>2604204986</v>
      </c>
      <c r="M13" s="57">
        <v>420324107</v>
      </c>
      <c r="N13" s="58">
        <v>742615886</v>
      </c>
      <c r="O13" s="55">
        <v>202013650</v>
      </c>
      <c r="P13" s="58">
        <v>125920523</v>
      </c>
      <c r="Q13" s="55">
        <v>101651357</v>
      </c>
      <c r="R13" s="58"/>
      <c r="S13" s="58">
        <v>567427575</v>
      </c>
      <c r="T13" s="58">
        <v>46019865</v>
      </c>
      <c r="U13" s="56">
        <v>2205972963</v>
      </c>
      <c r="V13" s="59">
        <v>37800000</v>
      </c>
    </row>
    <row r="14" spans="1:22" s="10" customFormat="1" ht="12.75" customHeight="1">
      <c r="A14" s="25"/>
      <c r="B14" s="52" t="s">
        <v>70</v>
      </c>
      <c r="C14" s="53" t="s">
        <v>71</v>
      </c>
      <c r="D14" s="54">
        <v>1069800900</v>
      </c>
      <c r="E14" s="55">
        <v>1082083400</v>
      </c>
      <c r="F14" s="55">
        <v>114836300</v>
      </c>
      <c r="G14" s="55">
        <v>0</v>
      </c>
      <c r="H14" s="55">
        <v>0</v>
      </c>
      <c r="I14" s="55">
        <v>82761500</v>
      </c>
      <c r="J14" s="55">
        <v>36750000</v>
      </c>
      <c r="K14" s="55">
        <v>1287629400</v>
      </c>
      <c r="L14" s="56">
        <v>3673861500</v>
      </c>
      <c r="M14" s="57">
        <v>572208900</v>
      </c>
      <c r="N14" s="58">
        <v>1762756900</v>
      </c>
      <c r="O14" s="55">
        <v>435424100</v>
      </c>
      <c r="P14" s="58">
        <v>118360100</v>
      </c>
      <c r="Q14" s="55">
        <v>124224400</v>
      </c>
      <c r="R14" s="58"/>
      <c r="S14" s="58">
        <v>456492400</v>
      </c>
      <c r="T14" s="58">
        <v>152834700</v>
      </c>
      <c r="U14" s="56">
        <v>3622301500</v>
      </c>
      <c r="V14" s="59">
        <v>154788600</v>
      </c>
    </row>
    <row r="15" spans="1:22" s="10" customFormat="1" ht="12.75" customHeight="1">
      <c r="A15" s="25"/>
      <c r="B15" s="52" t="s">
        <v>72</v>
      </c>
      <c r="C15" s="53" t="s">
        <v>73</v>
      </c>
      <c r="D15" s="54">
        <v>1090385029</v>
      </c>
      <c r="E15" s="55">
        <v>863448548</v>
      </c>
      <c r="F15" s="55">
        <v>256741590</v>
      </c>
      <c r="G15" s="55">
        <v>0</v>
      </c>
      <c r="H15" s="55">
        <v>0</v>
      </c>
      <c r="I15" s="55">
        <v>118064572</v>
      </c>
      <c r="J15" s="55">
        <v>300000000</v>
      </c>
      <c r="K15" s="55">
        <v>1302867060</v>
      </c>
      <c r="L15" s="56">
        <v>3931506799</v>
      </c>
      <c r="M15" s="57">
        <v>551412326</v>
      </c>
      <c r="N15" s="58">
        <v>1370382760</v>
      </c>
      <c r="O15" s="55">
        <v>310776846</v>
      </c>
      <c r="P15" s="58">
        <v>132988139</v>
      </c>
      <c r="Q15" s="55">
        <v>127872312</v>
      </c>
      <c r="R15" s="58"/>
      <c r="S15" s="58">
        <v>1286156250</v>
      </c>
      <c r="T15" s="58">
        <v>332014373</v>
      </c>
      <c r="U15" s="56">
        <v>4111603006</v>
      </c>
      <c r="V15" s="59">
        <v>623401750</v>
      </c>
    </row>
    <row r="16" spans="1:22" s="10" customFormat="1" ht="12.75" customHeight="1">
      <c r="A16" s="25"/>
      <c r="B16" s="52" t="s">
        <v>74</v>
      </c>
      <c r="C16" s="53" t="s">
        <v>75</v>
      </c>
      <c r="D16" s="54">
        <v>641366592</v>
      </c>
      <c r="E16" s="55">
        <v>585322812</v>
      </c>
      <c r="F16" s="55">
        <v>307389624</v>
      </c>
      <c r="G16" s="55">
        <v>0</v>
      </c>
      <c r="H16" s="55">
        <v>0</v>
      </c>
      <c r="I16" s="55">
        <v>119212212</v>
      </c>
      <c r="J16" s="55">
        <v>186227148</v>
      </c>
      <c r="K16" s="55">
        <v>408993240</v>
      </c>
      <c r="L16" s="56">
        <v>2248511628</v>
      </c>
      <c r="M16" s="57">
        <v>341720232</v>
      </c>
      <c r="N16" s="58">
        <v>646759332</v>
      </c>
      <c r="O16" s="55">
        <v>597796908</v>
      </c>
      <c r="P16" s="58">
        <v>91026900</v>
      </c>
      <c r="Q16" s="55">
        <v>105134244</v>
      </c>
      <c r="R16" s="58"/>
      <c r="S16" s="58">
        <v>345609912</v>
      </c>
      <c r="T16" s="58">
        <v>313336668</v>
      </c>
      <c r="U16" s="56">
        <v>2441384196</v>
      </c>
      <c r="V16" s="59">
        <v>102974676</v>
      </c>
    </row>
    <row r="17" spans="1:22" s="10" customFormat="1" ht="12.75" customHeight="1">
      <c r="A17" s="25"/>
      <c r="B17" s="52" t="s">
        <v>76</v>
      </c>
      <c r="C17" s="53" t="s">
        <v>77</v>
      </c>
      <c r="D17" s="54">
        <v>1066356750</v>
      </c>
      <c r="E17" s="55">
        <v>1258234081</v>
      </c>
      <c r="F17" s="55">
        <v>85000000</v>
      </c>
      <c r="G17" s="55">
        <v>0</v>
      </c>
      <c r="H17" s="55">
        <v>0</v>
      </c>
      <c r="I17" s="55">
        <v>381054957</v>
      </c>
      <c r="J17" s="55">
        <v>873031424</v>
      </c>
      <c r="K17" s="55">
        <v>1041166972</v>
      </c>
      <c r="L17" s="56">
        <v>4704844184</v>
      </c>
      <c r="M17" s="57">
        <v>655626333</v>
      </c>
      <c r="N17" s="58">
        <v>1197347953</v>
      </c>
      <c r="O17" s="55">
        <v>526480497</v>
      </c>
      <c r="P17" s="58">
        <v>175924972</v>
      </c>
      <c r="Q17" s="55">
        <v>145962189</v>
      </c>
      <c r="R17" s="58"/>
      <c r="S17" s="58">
        <v>463164426</v>
      </c>
      <c r="T17" s="58">
        <v>446415970</v>
      </c>
      <c r="U17" s="56">
        <v>3610922340</v>
      </c>
      <c r="V17" s="59">
        <v>198353700</v>
      </c>
    </row>
    <row r="18" spans="1:22" s="10" customFormat="1" ht="12.75" customHeight="1">
      <c r="A18" s="25"/>
      <c r="B18" s="52" t="s">
        <v>78</v>
      </c>
      <c r="C18" s="53" t="s">
        <v>79</v>
      </c>
      <c r="D18" s="54">
        <v>705944235</v>
      </c>
      <c r="E18" s="55">
        <v>571953835</v>
      </c>
      <c r="F18" s="55">
        <v>16289985</v>
      </c>
      <c r="G18" s="55">
        <v>0</v>
      </c>
      <c r="H18" s="55">
        <v>0</v>
      </c>
      <c r="I18" s="55">
        <v>49095865</v>
      </c>
      <c r="J18" s="55">
        <v>23396953</v>
      </c>
      <c r="K18" s="55">
        <v>635022635</v>
      </c>
      <c r="L18" s="56">
        <v>2001703508</v>
      </c>
      <c r="M18" s="57">
        <v>440264377</v>
      </c>
      <c r="N18" s="58">
        <v>739733493</v>
      </c>
      <c r="O18" s="55">
        <v>124975638</v>
      </c>
      <c r="P18" s="58">
        <v>86818313</v>
      </c>
      <c r="Q18" s="55">
        <v>86540432</v>
      </c>
      <c r="R18" s="58"/>
      <c r="S18" s="58">
        <v>256956000</v>
      </c>
      <c r="T18" s="58">
        <v>149244527</v>
      </c>
      <c r="U18" s="56">
        <v>1884532780</v>
      </c>
      <c r="V18" s="59">
        <v>100890000</v>
      </c>
    </row>
    <row r="19" spans="1:22" s="10" customFormat="1" ht="12.75" customHeight="1">
      <c r="A19" s="25"/>
      <c r="B19" s="52" t="s">
        <v>80</v>
      </c>
      <c r="C19" s="53" t="s">
        <v>81</v>
      </c>
      <c r="D19" s="54">
        <v>1175204778</v>
      </c>
      <c r="E19" s="55">
        <v>822085058</v>
      </c>
      <c r="F19" s="55">
        <v>51616256</v>
      </c>
      <c r="G19" s="55">
        <v>0</v>
      </c>
      <c r="H19" s="55">
        <v>0</v>
      </c>
      <c r="I19" s="55">
        <v>26345829</v>
      </c>
      <c r="J19" s="55">
        <v>228314072</v>
      </c>
      <c r="K19" s="55">
        <v>1040139492</v>
      </c>
      <c r="L19" s="56">
        <v>3343705485</v>
      </c>
      <c r="M19" s="57">
        <v>721755695</v>
      </c>
      <c r="N19" s="58">
        <v>1262650140</v>
      </c>
      <c r="O19" s="55">
        <v>125271008</v>
      </c>
      <c r="P19" s="58">
        <v>26770701</v>
      </c>
      <c r="Q19" s="55">
        <v>146693178</v>
      </c>
      <c r="R19" s="58"/>
      <c r="S19" s="58">
        <v>874906000</v>
      </c>
      <c r="T19" s="58">
        <v>135618511</v>
      </c>
      <c r="U19" s="56">
        <v>3293665233</v>
      </c>
      <c r="V19" s="59">
        <v>408975000</v>
      </c>
    </row>
    <row r="20" spans="1:22" s="10" customFormat="1" ht="12.75" customHeight="1">
      <c r="A20" s="25"/>
      <c r="B20" s="52" t="s">
        <v>82</v>
      </c>
      <c r="C20" s="53" t="s">
        <v>83</v>
      </c>
      <c r="D20" s="54">
        <v>903890187</v>
      </c>
      <c r="E20" s="55">
        <v>591750000</v>
      </c>
      <c r="F20" s="55">
        <v>121000000</v>
      </c>
      <c r="G20" s="55">
        <v>0</v>
      </c>
      <c r="H20" s="55">
        <v>0</v>
      </c>
      <c r="I20" s="55">
        <v>22341591</v>
      </c>
      <c r="J20" s="55">
        <v>264200000</v>
      </c>
      <c r="K20" s="55">
        <v>424084053</v>
      </c>
      <c r="L20" s="56">
        <v>2327265831</v>
      </c>
      <c r="M20" s="57">
        <v>628700370</v>
      </c>
      <c r="N20" s="58">
        <v>808854648</v>
      </c>
      <c r="O20" s="55">
        <v>297205073</v>
      </c>
      <c r="P20" s="58">
        <v>74940971</v>
      </c>
      <c r="Q20" s="55">
        <v>57827390</v>
      </c>
      <c r="R20" s="58"/>
      <c r="S20" s="58">
        <v>239418000</v>
      </c>
      <c r="T20" s="58">
        <v>241053358</v>
      </c>
      <c r="U20" s="56">
        <v>2347999810</v>
      </c>
      <c r="V20" s="59">
        <v>121639000</v>
      </c>
    </row>
    <row r="21" spans="1:22" s="10" customFormat="1" ht="12.75" customHeight="1">
      <c r="A21" s="25"/>
      <c r="B21" s="52" t="s">
        <v>84</v>
      </c>
      <c r="C21" s="53" t="s">
        <v>85</v>
      </c>
      <c r="D21" s="54">
        <v>619823433</v>
      </c>
      <c r="E21" s="55">
        <v>500000000</v>
      </c>
      <c r="F21" s="55">
        <v>125760000</v>
      </c>
      <c r="G21" s="55">
        <v>0</v>
      </c>
      <c r="H21" s="55">
        <v>0</v>
      </c>
      <c r="I21" s="55">
        <v>141244105</v>
      </c>
      <c r="J21" s="55">
        <v>209600000</v>
      </c>
      <c r="K21" s="55">
        <v>984707772</v>
      </c>
      <c r="L21" s="56">
        <v>2581135310</v>
      </c>
      <c r="M21" s="57">
        <v>387460425</v>
      </c>
      <c r="N21" s="58">
        <v>486452752</v>
      </c>
      <c r="O21" s="55">
        <v>176965582</v>
      </c>
      <c r="P21" s="58">
        <v>57713059</v>
      </c>
      <c r="Q21" s="55">
        <v>59785285</v>
      </c>
      <c r="R21" s="58"/>
      <c r="S21" s="58">
        <v>871836000</v>
      </c>
      <c r="T21" s="58">
        <v>161403716</v>
      </c>
      <c r="U21" s="56">
        <v>2201616819</v>
      </c>
      <c r="V21" s="59">
        <v>327000000</v>
      </c>
    </row>
    <row r="22" spans="1:22" s="10" customFormat="1" ht="12.75" customHeight="1">
      <c r="A22" s="25"/>
      <c r="B22" s="52" t="s">
        <v>86</v>
      </c>
      <c r="C22" s="53" t="s">
        <v>87</v>
      </c>
      <c r="D22" s="54">
        <v>896113018</v>
      </c>
      <c r="E22" s="55">
        <v>1134161920</v>
      </c>
      <c r="F22" s="55">
        <v>297692740</v>
      </c>
      <c r="G22" s="55">
        <v>0</v>
      </c>
      <c r="H22" s="55">
        <v>0</v>
      </c>
      <c r="I22" s="55">
        <v>45442699</v>
      </c>
      <c r="J22" s="55">
        <v>890769496</v>
      </c>
      <c r="K22" s="55">
        <v>1233575291</v>
      </c>
      <c r="L22" s="56">
        <v>4497755164</v>
      </c>
      <c r="M22" s="57">
        <v>424524311</v>
      </c>
      <c r="N22" s="58">
        <v>2442035481</v>
      </c>
      <c r="O22" s="55">
        <v>527201583</v>
      </c>
      <c r="P22" s="58">
        <v>399354142</v>
      </c>
      <c r="Q22" s="55">
        <v>158434086</v>
      </c>
      <c r="R22" s="58"/>
      <c r="S22" s="58">
        <v>962896396</v>
      </c>
      <c r="T22" s="58">
        <v>610881150</v>
      </c>
      <c r="U22" s="56">
        <v>5525327149</v>
      </c>
      <c r="V22" s="59">
        <v>511085604</v>
      </c>
    </row>
    <row r="23" spans="1:22" s="10" customFormat="1" ht="12.75" customHeight="1">
      <c r="A23" s="25"/>
      <c r="B23" s="52" t="s">
        <v>88</v>
      </c>
      <c r="C23" s="53" t="s">
        <v>89</v>
      </c>
      <c r="D23" s="54">
        <v>728422946</v>
      </c>
      <c r="E23" s="55">
        <v>600626280</v>
      </c>
      <c r="F23" s="55">
        <v>339927000</v>
      </c>
      <c r="G23" s="55">
        <v>0</v>
      </c>
      <c r="H23" s="55">
        <v>0</v>
      </c>
      <c r="I23" s="55">
        <v>3699702</v>
      </c>
      <c r="J23" s="55">
        <v>933338650</v>
      </c>
      <c r="K23" s="55">
        <v>820113780</v>
      </c>
      <c r="L23" s="56">
        <v>3426128358</v>
      </c>
      <c r="M23" s="57">
        <v>500831061</v>
      </c>
      <c r="N23" s="58">
        <v>1041944996</v>
      </c>
      <c r="O23" s="55">
        <v>703252195</v>
      </c>
      <c r="P23" s="58">
        <v>129240601</v>
      </c>
      <c r="Q23" s="55">
        <v>147268046</v>
      </c>
      <c r="R23" s="58"/>
      <c r="S23" s="58">
        <v>515028504</v>
      </c>
      <c r="T23" s="58">
        <v>490142913</v>
      </c>
      <c r="U23" s="56">
        <v>3527708316</v>
      </c>
      <c r="V23" s="59">
        <v>159841508</v>
      </c>
    </row>
    <row r="24" spans="1:22" s="10" customFormat="1" ht="12.75" customHeight="1">
      <c r="A24" s="25"/>
      <c r="B24" s="52" t="s">
        <v>90</v>
      </c>
      <c r="C24" s="53" t="s">
        <v>91</v>
      </c>
      <c r="D24" s="54">
        <v>609376430</v>
      </c>
      <c r="E24" s="55">
        <v>620235425</v>
      </c>
      <c r="F24" s="55">
        <v>32500000</v>
      </c>
      <c r="G24" s="55">
        <v>0</v>
      </c>
      <c r="H24" s="55">
        <v>0</v>
      </c>
      <c r="I24" s="55">
        <v>40000</v>
      </c>
      <c r="J24" s="55">
        <v>320410358</v>
      </c>
      <c r="K24" s="55">
        <v>616327653</v>
      </c>
      <c r="L24" s="56">
        <v>2198889866</v>
      </c>
      <c r="M24" s="57">
        <v>199518346</v>
      </c>
      <c r="N24" s="58">
        <v>862528827</v>
      </c>
      <c r="O24" s="55">
        <v>114239000</v>
      </c>
      <c r="P24" s="58">
        <v>68908740</v>
      </c>
      <c r="Q24" s="55">
        <v>47925000</v>
      </c>
      <c r="R24" s="58"/>
      <c r="S24" s="58">
        <v>321133250</v>
      </c>
      <c r="T24" s="58">
        <v>192595868</v>
      </c>
      <c r="U24" s="56">
        <v>1806849031</v>
      </c>
      <c r="V24" s="59">
        <v>117120750</v>
      </c>
    </row>
    <row r="25" spans="1:22" s="10" customFormat="1" ht="12.75" customHeight="1">
      <c r="A25" s="25"/>
      <c r="B25" s="52" t="s">
        <v>92</v>
      </c>
      <c r="C25" s="53" t="s">
        <v>93</v>
      </c>
      <c r="D25" s="54">
        <v>774102737</v>
      </c>
      <c r="E25" s="55">
        <v>893567710</v>
      </c>
      <c r="F25" s="55">
        <v>12000000</v>
      </c>
      <c r="G25" s="55">
        <v>0</v>
      </c>
      <c r="H25" s="55">
        <v>0</v>
      </c>
      <c r="I25" s="55">
        <v>180727741</v>
      </c>
      <c r="J25" s="55">
        <v>169854810</v>
      </c>
      <c r="K25" s="55">
        <v>623464973</v>
      </c>
      <c r="L25" s="56">
        <v>2653717971</v>
      </c>
      <c r="M25" s="57">
        <v>356401957</v>
      </c>
      <c r="N25" s="58">
        <v>1348427508</v>
      </c>
      <c r="O25" s="55">
        <v>175901288</v>
      </c>
      <c r="P25" s="58">
        <v>137432718</v>
      </c>
      <c r="Q25" s="55">
        <v>145732399</v>
      </c>
      <c r="R25" s="58"/>
      <c r="S25" s="58">
        <v>282250000</v>
      </c>
      <c r="T25" s="58">
        <v>158546120</v>
      </c>
      <c r="U25" s="56">
        <v>2604691990</v>
      </c>
      <c r="V25" s="59">
        <v>64979000</v>
      </c>
    </row>
    <row r="26" spans="1:22" s="10" customFormat="1" ht="12.75" customHeight="1">
      <c r="A26" s="25"/>
      <c r="B26" s="52" t="s">
        <v>94</v>
      </c>
      <c r="C26" s="53" t="s">
        <v>95</v>
      </c>
      <c r="D26" s="54">
        <v>645893353</v>
      </c>
      <c r="E26" s="55">
        <v>487121545</v>
      </c>
      <c r="F26" s="55">
        <v>29029538</v>
      </c>
      <c r="G26" s="55">
        <v>0</v>
      </c>
      <c r="H26" s="55">
        <v>0</v>
      </c>
      <c r="I26" s="55">
        <v>52709590</v>
      </c>
      <c r="J26" s="55">
        <v>76008214</v>
      </c>
      <c r="K26" s="55">
        <v>711671302</v>
      </c>
      <c r="L26" s="56">
        <v>2002433542</v>
      </c>
      <c r="M26" s="57">
        <v>417735100</v>
      </c>
      <c r="N26" s="58">
        <v>760499800</v>
      </c>
      <c r="O26" s="55">
        <v>181374300</v>
      </c>
      <c r="P26" s="58">
        <v>126593600</v>
      </c>
      <c r="Q26" s="55">
        <v>91225400</v>
      </c>
      <c r="R26" s="58"/>
      <c r="S26" s="58">
        <v>181180000</v>
      </c>
      <c r="T26" s="58">
        <v>266460300</v>
      </c>
      <c r="U26" s="56">
        <v>2025068500</v>
      </c>
      <c r="V26" s="59">
        <v>89295000</v>
      </c>
    </row>
    <row r="27" spans="1:22" s="10" customFormat="1" ht="12.75" customHeight="1">
      <c r="A27" s="25"/>
      <c r="B27" s="60" t="s">
        <v>96</v>
      </c>
      <c r="C27" s="53" t="s">
        <v>97</v>
      </c>
      <c r="D27" s="54">
        <v>684587256</v>
      </c>
      <c r="E27" s="55">
        <v>562620000</v>
      </c>
      <c r="F27" s="55">
        <v>1984620</v>
      </c>
      <c r="G27" s="55">
        <v>0</v>
      </c>
      <c r="H27" s="55">
        <v>0</v>
      </c>
      <c r="I27" s="55">
        <v>45405844</v>
      </c>
      <c r="J27" s="55">
        <v>78703280</v>
      </c>
      <c r="K27" s="55">
        <v>1117826361</v>
      </c>
      <c r="L27" s="56">
        <v>2491127361</v>
      </c>
      <c r="M27" s="57">
        <v>331942000</v>
      </c>
      <c r="N27" s="58">
        <v>833376883</v>
      </c>
      <c r="O27" s="55">
        <v>149719000</v>
      </c>
      <c r="P27" s="58">
        <v>119624000</v>
      </c>
      <c r="Q27" s="55">
        <v>99615376</v>
      </c>
      <c r="R27" s="58"/>
      <c r="S27" s="58">
        <v>587858367</v>
      </c>
      <c r="T27" s="58">
        <v>338635479</v>
      </c>
      <c r="U27" s="56">
        <v>2460771105</v>
      </c>
      <c r="V27" s="59">
        <v>67996632</v>
      </c>
    </row>
    <row r="28" spans="1:22" s="10" customFormat="1" ht="12.75" customHeight="1">
      <c r="A28" s="26"/>
      <c r="B28" s="61" t="s">
        <v>628</v>
      </c>
      <c r="C28" s="62"/>
      <c r="D28" s="63">
        <f aca="true" t="shared" si="0" ref="D28:V28">SUM(D9:D27)</f>
        <v>17275761033</v>
      </c>
      <c r="E28" s="64">
        <f t="shared" si="0"/>
        <v>16369606427</v>
      </c>
      <c r="F28" s="64">
        <f t="shared" si="0"/>
        <v>4594864897</v>
      </c>
      <c r="G28" s="64">
        <f t="shared" si="0"/>
        <v>0</v>
      </c>
      <c r="H28" s="64">
        <f t="shared" si="0"/>
        <v>0</v>
      </c>
      <c r="I28" s="64">
        <f t="shared" si="0"/>
        <v>1610390811</v>
      </c>
      <c r="J28" s="64">
        <f t="shared" si="0"/>
        <v>6530921013</v>
      </c>
      <c r="K28" s="64">
        <f t="shared" si="0"/>
        <v>17144342384</v>
      </c>
      <c r="L28" s="65">
        <f t="shared" si="0"/>
        <v>63525886565</v>
      </c>
      <c r="M28" s="66">
        <f t="shared" si="0"/>
        <v>10291595862</v>
      </c>
      <c r="N28" s="67">
        <f t="shared" si="0"/>
        <v>23955914271</v>
      </c>
      <c r="O28" s="64">
        <f t="shared" si="0"/>
        <v>7179585483</v>
      </c>
      <c r="P28" s="67">
        <f t="shared" si="0"/>
        <v>2790513879</v>
      </c>
      <c r="Q28" s="64">
        <f t="shared" si="0"/>
        <v>2189365007</v>
      </c>
      <c r="R28" s="67">
        <f t="shared" si="0"/>
        <v>0</v>
      </c>
      <c r="S28" s="67">
        <f t="shared" si="0"/>
        <v>10984713856</v>
      </c>
      <c r="T28" s="67">
        <f t="shared" si="0"/>
        <v>5887332126</v>
      </c>
      <c r="U28" s="65">
        <f t="shared" si="0"/>
        <v>63279020484</v>
      </c>
      <c r="V28" s="59">
        <f t="shared" si="0"/>
        <v>4123733534</v>
      </c>
    </row>
    <row r="29" spans="1:22" s="10" customFormat="1" ht="12.75" customHeight="1">
      <c r="A29" s="27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2"/>
      <c r="M29" s="70"/>
      <c r="N29" s="71"/>
      <c r="O29" s="71"/>
      <c r="P29" s="71"/>
      <c r="Q29" s="71"/>
      <c r="R29" s="71"/>
      <c r="S29" s="71"/>
      <c r="T29" s="71"/>
      <c r="U29" s="72"/>
      <c r="V29" s="59"/>
    </row>
    <row r="30" spans="1:22" s="10" customFormat="1" ht="12.75" customHeight="1">
      <c r="A30" s="28"/>
      <c r="B30" s="124" t="s">
        <v>41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59"/>
    </row>
    <row r="31" spans="1:22" ht="12.7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.7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.7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.7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.7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.7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.7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.7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.7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.7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.7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.7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.7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.7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.7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.7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.7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.7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.7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.7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.7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.7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.7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.7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.7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.7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.7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.7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.7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.7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.7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.7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.7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.7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.7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.7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.7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.7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.7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.7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.7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.7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.7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.7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.7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.7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.7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.7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.7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.7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.75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.75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.75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1:22" ht="12.75">
      <c r="A85" s="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4"/>
    </row>
    <row r="86" spans="1:22" ht="12.75">
      <c r="A86" s="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/>
    </row>
    <row r="87" spans="1:22" ht="12.75">
      <c r="A87" s="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4"/>
    </row>
    <row r="88" spans="1:22" ht="12.75">
      <c r="A88" s="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</row>
    <row r="89" spans="1:22" ht="12.75">
      <c r="A89" s="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4"/>
    </row>
    <row r="90" spans="1:22" ht="12.75">
      <c r="A90" s="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4"/>
    </row>
    <row r="91" spans="1:22" ht="12.75">
      <c r="A91" s="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4"/>
    </row>
    <row r="92" spans="1:22" ht="12.75">
      <c r="A92" s="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4"/>
    </row>
    <row r="93" spans="1:22" ht="12.75">
      <c r="A93" s="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</row>
    <row r="94" spans="1:22" ht="12.75">
      <c r="A94" s="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4"/>
    </row>
    <row r="95" spans="2:22" ht="12.7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.7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.7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.7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.7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.7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.7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.7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.7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.7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.7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.7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.7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.7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.7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.7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.7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.7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.7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.7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.7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.7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.7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.7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.7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.7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.7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.7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.7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30:U3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0"/>
  <sheetViews>
    <sheetView showGridLines="0" zoomScalePageLayoutView="0" workbookViewId="0" topLeftCell="K257">
      <selection activeCell="W275" sqref="W275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2" width="10.7109375" style="3" customWidth="1"/>
    <col min="23" max="23" width="10.7109375" style="3" bestFit="1" customWidth="1"/>
    <col min="24" max="16384" width="9.140625" style="3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6" customFormat="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0" t="s">
        <v>21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98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43</v>
      </c>
      <c r="C9" s="53" t="s">
        <v>44</v>
      </c>
      <c r="D9" s="54">
        <v>2576242488</v>
      </c>
      <c r="E9" s="55">
        <v>1914277102</v>
      </c>
      <c r="F9" s="55">
        <v>300777396</v>
      </c>
      <c r="G9" s="55">
        <v>0</v>
      </c>
      <c r="H9" s="55">
        <v>0</v>
      </c>
      <c r="I9" s="55">
        <v>66574064</v>
      </c>
      <c r="J9" s="55">
        <v>420209193</v>
      </c>
      <c r="K9" s="55">
        <v>2814982039</v>
      </c>
      <c r="L9" s="56">
        <v>8093062282</v>
      </c>
      <c r="M9" s="57">
        <v>1822680825</v>
      </c>
      <c r="N9" s="58">
        <v>2297788128</v>
      </c>
      <c r="O9" s="55">
        <v>688789988</v>
      </c>
      <c r="P9" s="58">
        <v>430785205</v>
      </c>
      <c r="Q9" s="58">
        <v>362528776</v>
      </c>
      <c r="R9" s="58"/>
      <c r="S9" s="58">
        <v>1359287428</v>
      </c>
      <c r="T9" s="58">
        <v>1133176970</v>
      </c>
      <c r="U9" s="56">
        <v>8095037320</v>
      </c>
      <c r="V9" s="59">
        <v>717223368</v>
      </c>
    </row>
    <row r="10" spans="1:22" s="10" customFormat="1" ht="12.75" customHeight="1">
      <c r="A10" s="25"/>
      <c r="B10" s="52" t="s">
        <v>45</v>
      </c>
      <c r="C10" s="53" t="s">
        <v>46</v>
      </c>
      <c r="D10" s="54">
        <v>16896375785</v>
      </c>
      <c r="E10" s="55">
        <v>10578308000</v>
      </c>
      <c r="F10" s="55">
        <v>513776459</v>
      </c>
      <c r="G10" s="55">
        <v>0</v>
      </c>
      <c r="H10" s="55">
        <v>0</v>
      </c>
      <c r="I10" s="55">
        <v>1239001936</v>
      </c>
      <c r="J10" s="55">
        <v>2251537180</v>
      </c>
      <c r="K10" s="55">
        <v>15623379406</v>
      </c>
      <c r="L10" s="56">
        <v>47102378766</v>
      </c>
      <c r="M10" s="57">
        <v>11555663152</v>
      </c>
      <c r="N10" s="58">
        <v>15484526062</v>
      </c>
      <c r="O10" s="55">
        <v>3770788189</v>
      </c>
      <c r="P10" s="58">
        <v>1909418128</v>
      </c>
      <c r="Q10" s="58">
        <v>1388777118</v>
      </c>
      <c r="R10" s="58"/>
      <c r="S10" s="58">
        <v>5573928009</v>
      </c>
      <c r="T10" s="58">
        <v>6879450057</v>
      </c>
      <c r="U10" s="56">
        <v>46562550715</v>
      </c>
      <c r="V10" s="59">
        <v>3245567795</v>
      </c>
    </row>
    <row r="11" spans="1:22" s="10" customFormat="1" ht="12.75" customHeight="1">
      <c r="A11" s="25"/>
      <c r="B11" s="52" t="s">
        <v>47</v>
      </c>
      <c r="C11" s="53" t="s">
        <v>48</v>
      </c>
      <c r="D11" s="54">
        <v>10743362503</v>
      </c>
      <c r="E11" s="55">
        <v>13413439018</v>
      </c>
      <c r="F11" s="55">
        <v>4948761254</v>
      </c>
      <c r="G11" s="55">
        <v>0</v>
      </c>
      <c r="H11" s="55">
        <v>0</v>
      </c>
      <c r="I11" s="55">
        <v>1206325987</v>
      </c>
      <c r="J11" s="55">
        <v>3386998276</v>
      </c>
      <c r="K11" s="55">
        <v>11479889992</v>
      </c>
      <c r="L11" s="56">
        <v>45178777030</v>
      </c>
      <c r="M11" s="57">
        <v>6422940215</v>
      </c>
      <c r="N11" s="58">
        <v>17857172092</v>
      </c>
      <c r="O11" s="55">
        <v>6640619028</v>
      </c>
      <c r="P11" s="58">
        <v>2182308113</v>
      </c>
      <c r="Q11" s="58">
        <v>1605806244</v>
      </c>
      <c r="R11" s="58"/>
      <c r="S11" s="58">
        <v>5216645301</v>
      </c>
      <c r="T11" s="58">
        <v>5138000924</v>
      </c>
      <c r="U11" s="56">
        <v>45063491917</v>
      </c>
      <c r="V11" s="59">
        <v>2238199119</v>
      </c>
    </row>
    <row r="12" spans="1:22" s="10" customFormat="1" ht="12.75" customHeight="1">
      <c r="A12" s="25"/>
      <c r="B12" s="52" t="s">
        <v>49</v>
      </c>
      <c r="C12" s="53" t="s">
        <v>50</v>
      </c>
      <c r="D12" s="54">
        <v>11615608050</v>
      </c>
      <c r="E12" s="55">
        <v>11769212570</v>
      </c>
      <c r="F12" s="55">
        <v>3439925680</v>
      </c>
      <c r="G12" s="55">
        <v>0</v>
      </c>
      <c r="H12" s="55">
        <v>0</v>
      </c>
      <c r="I12" s="55">
        <v>875304090</v>
      </c>
      <c r="J12" s="55">
        <v>2942496240</v>
      </c>
      <c r="K12" s="55">
        <v>12897235820</v>
      </c>
      <c r="L12" s="56">
        <v>43539782450</v>
      </c>
      <c r="M12" s="57">
        <v>9989805190</v>
      </c>
      <c r="N12" s="58">
        <v>15779561730</v>
      </c>
      <c r="O12" s="55">
        <v>6104399190</v>
      </c>
      <c r="P12" s="58">
        <v>1476124130</v>
      </c>
      <c r="Q12" s="58">
        <v>943020120</v>
      </c>
      <c r="R12" s="58"/>
      <c r="S12" s="58">
        <v>4426642040</v>
      </c>
      <c r="T12" s="58">
        <v>5905579490</v>
      </c>
      <c r="U12" s="56">
        <v>44625131890</v>
      </c>
      <c r="V12" s="59">
        <v>3547210000</v>
      </c>
    </row>
    <row r="13" spans="1:22" s="10" customFormat="1" ht="12.75" customHeight="1">
      <c r="A13" s="25"/>
      <c r="B13" s="52" t="s">
        <v>51</v>
      </c>
      <c r="C13" s="53" t="s">
        <v>52</v>
      </c>
      <c r="D13" s="54">
        <v>17162096179</v>
      </c>
      <c r="E13" s="55">
        <v>11684530113</v>
      </c>
      <c r="F13" s="55">
        <v>6960732000</v>
      </c>
      <c r="G13" s="55">
        <v>0</v>
      </c>
      <c r="H13" s="55">
        <v>0</v>
      </c>
      <c r="I13" s="55">
        <v>4487951894</v>
      </c>
      <c r="J13" s="55">
        <v>5633148666</v>
      </c>
      <c r="K13" s="55">
        <v>25954942149</v>
      </c>
      <c r="L13" s="56">
        <v>71883401001</v>
      </c>
      <c r="M13" s="57">
        <v>13796493000</v>
      </c>
      <c r="N13" s="58">
        <v>17278655790</v>
      </c>
      <c r="O13" s="55">
        <v>9086818001</v>
      </c>
      <c r="P13" s="58">
        <v>5623953000</v>
      </c>
      <c r="Q13" s="58">
        <v>2202174432</v>
      </c>
      <c r="R13" s="58"/>
      <c r="S13" s="58">
        <v>15889096701</v>
      </c>
      <c r="T13" s="58">
        <v>9238702050</v>
      </c>
      <c r="U13" s="56">
        <v>73115892974</v>
      </c>
      <c r="V13" s="59">
        <v>2319999000</v>
      </c>
    </row>
    <row r="14" spans="1:22" s="10" customFormat="1" ht="12.75" customHeight="1">
      <c r="A14" s="25"/>
      <c r="B14" s="52" t="s">
        <v>53</v>
      </c>
      <c r="C14" s="53" t="s">
        <v>54</v>
      </c>
      <c r="D14" s="54">
        <v>2378353490</v>
      </c>
      <c r="E14" s="55">
        <v>1881717591</v>
      </c>
      <c r="F14" s="55">
        <v>520072164</v>
      </c>
      <c r="G14" s="55">
        <v>0</v>
      </c>
      <c r="H14" s="55">
        <v>0</v>
      </c>
      <c r="I14" s="55">
        <v>199458310</v>
      </c>
      <c r="J14" s="55">
        <v>1059496284</v>
      </c>
      <c r="K14" s="55">
        <v>1294172372</v>
      </c>
      <c r="L14" s="56">
        <v>7333270211</v>
      </c>
      <c r="M14" s="57">
        <v>1372375209</v>
      </c>
      <c r="N14" s="58">
        <v>2793811160</v>
      </c>
      <c r="O14" s="55">
        <v>1052925896</v>
      </c>
      <c r="P14" s="58">
        <v>361099683</v>
      </c>
      <c r="Q14" s="58">
        <v>162925685</v>
      </c>
      <c r="R14" s="58"/>
      <c r="S14" s="58">
        <v>848560142</v>
      </c>
      <c r="T14" s="58">
        <v>1030170961</v>
      </c>
      <c r="U14" s="56">
        <v>7621868736</v>
      </c>
      <c r="V14" s="59">
        <v>906684445</v>
      </c>
    </row>
    <row r="15" spans="1:22" s="10" customFormat="1" ht="12.75" customHeight="1">
      <c r="A15" s="25"/>
      <c r="B15" s="52" t="s">
        <v>55</v>
      </c>
      <c r="C15" s="53" t="s">
        <v>56</v>
      </c>
      <c r="D15" s="54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6">
        <v>0</v>
      </c>
      <c r="M15" s="57">
        <v>0</v>
      </c>
      <c r="N15" s="58">
        <v>0</v>
      </c>
      <c r="O15" s="55">
        <v>0</v>
      </c>
      <c r="P15" s="58">
        <v>0</v>
      </c>
      <c r="Q15" s="58">
        <v>0</v>
      </c>
      <c r="R15" s="58"/>
      <c r="S15" s="58">
        <v>0</v>
      </c>
      <c r="T15" s="58">
        <v>0</v>
      </c>
      <c r="U15" s="56">
        <v>0</v>
      </c>
      <c r="V15" s="59">
        <v>0</v>
      </c>
    </row>
    <row r="16" spans="1:22" s="10" customFormat="1" ht="12.75" customHeight="1">
      <c r="A16" s="25"/>
      <c r="B16" s="52" t="s">
        <v>57</v>
      </c>
      <c r="C16" s="53" t="s">
        <v>58</v>
      </c>
      <c r="D16" s="54">
        <v>12506148602</v>
      </c>
      <c r="E16" s="55">
        <v>10023022473</v>
      </c>
      <c r="F16" s="55">
        <v>3241729822</v>
      </c>
      <c r="G16" s="55">
        <v>0</v>
      </c>
      <c r="H16" s="55">
        <v>0</v>
      </c>
      <c r="I16" s="55">
        <v>1528187500</v>
      </c>
      <c r="J16" s="55">
        <v>2405241726</v>
      </c>
      <c r="K16" s="55">
        <v>9982316870</v>
      </c>
      <c r="L16" s="56">
        <v>39686646993</v>
      </c>
      <c r="M16" s="57">
        <v>8909994486</v>
      </c>
      <c r="N16" s="58">
        <v>14889701034</v>
      </c>
      <c r="O16" s="55">
        <v>5143709468</v>
      </c>
      <c r="P16" s="58">
        <v>1340773499</v>
      </c>
      <c r="Q16" s="58">
        <v>1913582706</v>
      </c>
      <c r="R16" s="58"/>
      <c r="S16" s="58">
        <v>3653712255</v>
      </c>
      <c r="T16" s="58">
        <v>3763731937</v>
      </c>
      <c r="U16" s="56">
        <v>39615205385</v>
      </c>
      <c r="V16" s="59">
        <v>1530281745</v>
      </c>
    </row>
    <row r="17" spans="1:23" s="10" customFormat="1" ht="12.75" customHeight="1">
      <c r="A17" s="26"/>
      <c r="B17" s="61" t="s">
        <v>563</v>
      </c>
      <c r="C17" s="62"/>
      <c r="D17" s="63">
        <f aca="true" t="shared" si="0" ref="D17:V17">SUM(D9:D16)</f>
        <v>73878187097</v>
      </c>
      <c r="E17" s="64">
        <f t="shared" si="0"/>
        <v>61264506867</v>
      </c>
      <c r="F17" s="64">
        <f t="shared" si="0"/>
        <v>19925774775</v>
      </c>
      <c r="G17" s="64">
        <f t="shared" si="0"/>
        <v>0</v>
      </c>
      <c r="H17" s="64">
        <f t="shared" si="0"/>
        <v>0</v>
      </c>
      <c r="I17" s="64">
        <f t="shared" si="0"/>
        <v>9602803781</v>
      </c>
      <c r="J17" s="64">
        <f t="shared" si="0"/>
        <v>18099127565</v>
      </c>
      <c r="K17" s="64">
        <f t="shared" si="0"/>
        <v>80046918648</v>
      </c>
      <c r="L17" s="65">
        <f t="shared" si="0"/>
        <v>262817318733</v>
      </c>
      <c r="M17" s="66">
        <f t="shared" si="0"/>
        <v>53869952077</v>
      </c>
      <c r="N17" s="67">
        <f t="shared" si="0"/>
        <v>86381215996</v>
      </c>
      <c r="O17" s="64">
        <f t="shared" si="0"/>
        <v>32488049760</v>
      </c>
      <c r="P17" s="67">
        <f t="shared" si="0"/>
        <v>13324461758</v>
      </c>
      <c r="Q17" s="67">
        <f t="shared" si="0"/>
        <v>8578815081</v>
      </c>
      <c r="R17" s="67">
        <f t="shared" si="0"/>
        <v>0</v>
      </c>
      <c r="S17" s="67">
        <f t="shared" si="0"/>
        <v>36967871876</v>
      </c>
      <c r="T17" s="67">
        <f t="shared" si="0"/>
        <v>33088812389</v>
      </c>
      <c r="U17" s="65">
        <f t="shared" si="0"/>
        <v>264699178937</v>
      </c>
      <c r="V17" s="59">
        <f t="shared" si="0"/>
        <v>14505165472</v>
      </c>
      <c r="W17" s="59">
        <f>U17-V17</f>
        <v>250194013465</v>
      </c>
    </row>
    <row r="18" spans="1:22" s="10" customFormat="1" ht="12.75" customHeight="1">
      <c r="A18" s="25"/>
      <c r="B18" s="52"/>
      <c r="C18" s="53"/>
      <c r="D18" s="54"/>
      <c r="E18" s="55"/>
      <c r="F18" s="55"/>
      <c r="G18" s="55"/>
      <c r="H18" s="55"/>
      <c r="I18" s="55"/>
      <c r="J18" s="55"/>
      <c r="K18" s="55"/>
      <c r="L18" s="56"/>
      <c r="M18" s="57"/>
      <c r="N18" s="58"/>
      <c r="O18" s="55"/>
      <c r="P18" s="58"/>
      <c r="Q18" s="58"/>
      <c r="R18" s="58"/>
      <c r="S18" s="58"/>
      <c r="T18" s="58"/>
      <c r="U18" s="56"/>
      <c r="V18" s="59"/>
    </row>
    <row r="19" spans="1:22" s="10" customFormat="1" ht="12.75" customHeight="1">
      <c r="A19" s="19"/>
      <c r="B19" s="99" t="s">
        <v>99</v>
      </c>
      <c r="C19" s="100"/>
      <c r="D19" s="101"/>
      <c r="E19" s="102"/>
      <c r="F19" s="102"/>
      <c r="G19" s="102"/>
      <c r="H19" s="102"/>
      <c r="I19" s="102"/>
      <c r="J19" s="102"/>
      <c r="K19" s="102"/>
      <c r="L19" s="103"/>
      <c r="M19" s="101"/>
      <c r="N19" s="102"/>
      <c r="O19" s="102"/>
      <c r="P19" s="102"/>
      <c r="Q19" s="102"/>
      <c r="R19" s="102"/>
      <c r="S19" s="102"/>
      <c r="T19" s="102"/>
      <c r="U19" s="103"/>
      <c r="V19" s="59"/>
    </row>
    <row r="20" spans="1:22" s="10" customFormat="1" ht="12.75" customHeight="1">
      <c r="A20" s="25"/>
      <c r="B20" s="52"/>
      <c r="C20" s="53"/>
      <c r="D20" s="54"/>
      <c r="E20" s="55"/>
      <c r="F20" s="55"/>
      <c r="G20" s="55"/>
      <c r="H20" s="55"/>
      <c r="I20" s="55"/>
      <c r="J20" s="55"/>
      <c r="K20" s="55"/>
      <c r="L20" s="56"/>
      <c r="M20" s="57"/>
      <c r="N20" s="58"/>
      <c r="O20" s="55"/>
      <c r="P20" s="58"/>
      <c r="Q20" s="58"/>
      <c r="R20" s="58"/>
      <c r="S20" s="58"/>
      <c r="T20" s="58"/>
      <c r="U20" s="56"/>
      <c r="V20" s="59"/>
    </row>
    <row r="21" spans="1:22" s="10" customFormat="1" ht="12.75" customHeight="1">
      <c r="A21" s="25"/>
      <c r="B21" s="52" t="s">
        <v>100</v>
      </c>
      <c r="C21" s="53" t="s">
        <v>101</v>
      </c>
      <c r="D21" s="54">
        <v>191277085</v>
      </c>
      <c r="E21" s="55">
        <v>114799412</v>
      </c>
      <c r="F21" s="55">
        <v>0</v>
      </c>
      <c r="G21" s="55">
        <v>0</v>
      </c>
      <c r="H21" s="55">
        <v>0</v>
      </c>
      <c r="I21" s="55">
        <v>4635150</v>
      </c>
      <c r="J21" s="55">
        <v>11160724</v>
      </c>
      <c r="K21" s="55">
        <v>146896712</v>
      </c>
      <c r="L21" s="56">
        <v>468769083</v>
      </c>
      <c r="M21" s="57">
        <v>56763594</v>
      </c>
      <c r="N21" s="58">
        <v>161685417</v>
      </c>
      <c r="O21" s="55">
        <v>47275132</v>
      </c>
      <c r="P21" s="58">
        <v>35221122</v>
      </c>
      <c r="Q21" s="58">
        <v>35531463</v>
      </c>
      <c r="R21" s="58"/>
      <c r="S21" s="58">
        <v>122800333</v>
      </c>
      <c r="T21" s="58">
        <v>34762579</v>
      </c>
      <c r="U21" s="56">
        <v>494039640</v>
      </c>
      <c r="V21" s="59">
        <v>67698000</v>
      </c>
    </row>
    <row r="22" spans="1:22" s="10" customFormat="1" ht="12.75" customHeight="1">
      <c r="A22" s="25"/>
      <c r="B22" s="52" t="s">
        <v>102</v>
      </c>
      <c r="C22" s="53" t="s">
        <v>103</v>
      </c>
      <c r="D22" s="54">
        <v>97313760</v>
      </c>
      <c r="E22" s="55">
        <v>110691080</v>
      </c>
      <c r="F22" s="55">
        <v>1694540</v>
      </c>
      <c r="G22" s="55">
        <v>0</v>
      </c>
      <c r="H22" s="55">
        <v>0</v>
      </c>
      <c r="I22" s="55">
        <v>5176000</v>
      </c>
      <c r="J22" s="55">
        <v>16526560</v>
      </c>
      <c r="K22" s="55">
        <v>89626870</v>
      </c>
      <c r="L22" s="56">
        <v>321028810</v>
      </c>
      <c r="M22" s="57">
        <v>19874410</v>
      </c>
      <c r="N22" s="58">
        <v>143793100</v>
      </c>
      <c r="O22" s="55">
        <v>14335300</v>
      </c>
      <c r="P22" s="58">
        <v>6011930</v>
      </c>
      <c r="Q22" s="58">
        <v>9166360</v>
      </c>
      <c r="R22" s="58"/>
      <c r="S22" s="58">
        <v>66778590</v>
      </c>
      <c r="T22" s="58">
        <v>16562060</v>
      </c>
      <c r="U22" s="56">
        <v>276521750</v>
      </c>
      <c r="V22" s="59">
        <v>36461000</v>
      </c>
    </row>
    <row r="23" spans="1:22" s="10" customFormat="1" ht="12.75" customHeight="1">
      <c r="A23" s="25"/>
      <c r="B23" s="52" t="s">
        <v>104</v>
      </c>
      <c r="C23" s="53" t="s">
        <v>105</v>
      </c>
      <c r="D23" s="54">
        <v>224230920</v>
      </c>
      <c r="E23" s="55">
        <v>125000004</v>
      </c>
      <c r="F23" s="55">
        <v>7500000</v>
      </c>
      <c r="G23" s="55">
        <v>0</v>
      </c>
      <c r="H23" s="55">
        <v>0</v>
      </c>
      <c r="I23" s="55">
        <v>9000000</v>
      </c>
      <c r="J23" s="55">
        <v>45000000</v>
      </c>
      <c r="K23" s="55">
        <v>108610476</v>
      </c>
      <c r="L23" s="56">
        <v>519341400</v>
      </c>
      <c r="M23" s="57">
        <v>104501784</v>
      </c>
      <c r="N23" s="58">
        <v>164172804</v>
      </c>
      <c r="O23" s="55">
        <v>97439484</v>
      </c>
      <c r="P23" s="58">
        <v>30210000</v>
      </c>
      <c r="Q23" s="58">
        <v>19080000</v>
      </c>
      <c r="R23" s="58"/>
      <c r="S23" s="58">
        <v>118729812</v>
      </c>
      <c r="T23" s="58">
        <v>60152232</v>
      </c>
      <c r="U23" s="56">
        <v>594286116</v>
      </c>
      <c r="V23" s="59">
        <v>55623744</v>
      </c>
    </row>
    <row r="24" spans="1:22" s="10" customFormat="1" ht="12.75" customHeight="1">
      <c r="A24" s="25"/>
      <c r="B24" s="52" t="s">
        <v>106</v>
      </c>
      <c r="C24" s="53" t="s">
        <v>107</v>
      </c>
      <c r="D24" s="54">
        <v>171252247</v>
      </c>
      <c r="E24" s="55">
        <v>54908717</v>
      </c>
      <c r="F24" s="55">
        <v>11700330</v>
      </c>
      <c r="G24" s="55">
        <v>0</v>
      </c>
      <c r="H24" s="55">
        <v>0</v>
      </c>
      <c r="I24" s="55">
        <v>1304697</v>
      </c>
      <c r="J24" s="55">
        <v>24031870</v>
      </c>
      <c r="K24" s="55">
        <v>184554376</v>
      </c>
      <c r="L24" s="56">
        <v>447752237</v>
      </c>
      <c r="M24" s="57">
        <v>139540362</v>
      </c>
      <c r="N24" s="58">
        <v>79654656</v>
      </c>
      <c r="O24" s="55">
        <v>45289247</v>
      </c>
      <c r="P24" s="58">
        <v>13617473</v>
      </c>
      <c r="Q24" s="58">
        <v>17144850</v>
      </c>
      <c r="R24" s="58"/>
      <c r="S24" s="58">
        <v>120196597</v>
      </c>
      <c r="T24" s="58">
        <v>38733386</v>
      </c>
      <c r="U24" s="56">
        <v>454176571</v>
      </c>
      <c r="V24" s="59">
        <v>42822800</v>
      </c>
    </row>
    <row r="25" spans="1:22" s="10" customFormat="1" ht="12.75" customHeight="1">
      <c r="A25" s="25"/>
      <c r="B25" s="52" t="s">
        <v>108</v>
      </c>
      <c r="C25" s="53" t="s">
        <v>109</v>
      </c>
      <c r="D25" s="54">
        <v>99236328</v>
      </c>
      <c r="E25" s="55">
        <v>24605576</v>
      </c>
      <c r="F25" s="55">
        <v>10750439</v>
      </c>
      <c r="G25" s="55">
        <v>0</v>
      </c>
      <c r="H25" s="55">
        <v>0</v>
      </c>
      <c r="I25" s="55">
        <v>1985000</v>
      </c>
      <c r="J25" s="55">
        <v>19335071</v>
      </c>
      <c r="K25" s="55">
        <v>75396850</v>
      </c>
      <c r="L25" s="56">
        <v>231309264</v>
      </c>
      <c r="M25" s="57">
        <v>48397473</v>
      </c>
      <c r="N25" s="58">
        <v>33742642</v>
      </c>
      <c r="O25" s="55">
        <v>22382245</v>
      </c>
      <c r="P25" s="58">
        <v>3166348</v>
      </c>
      <c r="Q25" s="58">
        <v>6248690</v>
      </c>
      <c r="R25" s="58"/>
      <c r="S25" s="58">
        <v>100097997</v>
      </c>
      <c r="T25" s="58">
        <v>19051397</v>
      </c>
      <c r="U25" s="56">
        <v>233086792</v>
      </c>
      <c r="V25" s="59">
        <v>45382000</v>
      </c>
    </row>
    <row r="26" spans="1:22" s="10" customFormat="1" ht="12.75" customHeight="1">
      <c r="A26" s="25"/>
      <c r="B26" s="52" t="s">
        <v>110</v>
      </c>
      <c r="C26" s="53" t="s">
        <v>111</v>
      </c>
      <c r="D26" s="54">
        <v>367847331</v>
      </c>
      <c r="E26" s="55">
        <v>258974473</v>
      </c>
      <c r="F26" s="55">
        <v>36088057</v>
      </c>
      <c r="G26" s="55">
        <v>0</v>
      </c>
      <c r="H26" s="55">
        <v>0</v>
      </c>
      <c r="I26" s="55">
        <v>715994</v>
      </c>
      <c r="J26" s="55">
        <v>29519459</v>
      </c>
      <c r="K26" s="55">
        <v>283538504</v>
      </c>
      <c r="L26" s="56">
        <v>976683818</v>
      </c>
      <c r="M26" s="57">
        <v>216446643</v>
      </c>
      <c r="N26" s="58">
        <v>309851247</v>
      </c>
      <c r="O26" s="55">
        <v>87657110</v>
      </c>
      <c r="P26" s="58">
        <v>57035958</v>
      </c>
      <c r="Q26" s="58">
        <v>57291131</v>
      </c>
      <c r="R26" s="58"/>
      <c r="S26" s="58">
        <v>158488428</v>
      </c>
      <c r="T26" s="58">
        <v>64910988</v>
      </c>
      <c r="U26" s="56">
        <v>951681505</v>
      </c>
      <c r="V26" s="59">
        <v>38330650</v>
      </c>
    </row>
    <row r="27" spans="1:22" s="10" customFormat="1" ht="12.75" customHeight="1">
      <c r="A27" s="25"/>
      <c r="B27" s="52" t="s">
        <v>112</v>
      </c>
      <c r="C27" s="53" t="s">
        <v>113</v>
      </c>
      <c r="D27" s="54">
        <v>65399320</v>
      </c>
      <c r="E27" s="55">
        <v>4819340</v>
      </c>
      <c r="F27" s="55">
        <v>47957</v>
      </c>
      <c r="G27" s="55">
        <v>0</v>
      </c>
      <c r="H27" s="55">
        <v>0</v>
      </c>
      <c r="I27" s="55">
        <v>289163</v>
      </c>
      <c r="J27" s="55">
        <v>41371639</v>
      </c>
      <c r="K27" s="55">
        <v>64293813</v>
      </c>
      <c r="L27" s="56">
        <v>176221232</v>
      </c>
      <c r="M27" s="57">
        <v>18160913</v>
      </c>
      <c r="N27" s="58">
        <v>3176352</v>
      </c>
      <c r="O27" s="55">
        <v>17998074</v>
      </c>
      <c r="P27" s="58">
        <v>6514146</v>
      </c>
      <c r="Q27" s="58">
        <v>3513322</v>
      </c>
      <c r="R27" s="58"/>
      <c r="S27" s="58">
        <v>60128452</v>
      </c>
      <c r="T27" s="58">
        <v>48895193</v>
      </c>
      <c r="U27" s="56">
        <v>158386452</v>
      </c>
      <c r="V27" s="59">
        <v>20493550</v>
      </c>
    </row>
    <row r="28" spans="1:22" s="10" customFormat="1" ht="12.75" customHeight="1">
      <c r="A28" s="25"/>
      <c r="B28" s="52" t="s">
        <v>114</v>
      </c>
      <c r="C28" s="53" t="s">
        <v>115</v>
      </c>
      <c r="D28" s="54">
        <v>159122470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1260000</v>
      </c>
      <c r="K28" s="55">
        <v>200750374</v>
      </c>
      <c r="L28" s="56">
        <v>361132844</v>
      </c>
      <c r="M28" s="57">
        <v>9975000</v>
      </c>
      <c r="N28" s="58">
        <v>0</v>
      </c>
      <c r="O28" s="55">
        <v>0</v>
      </c>
      <c r="P28" s="58">
        <v>0</v>
      </c>
      <c r="Q28" s="58">
        <v>525000</v>
      </c>
      <c r="R28" s="58"/>
      <c r="S28" s="58">
        <v>296444000</v>
      </c>
      <c r="T28" s="58">
        <v>21467000</v>
      </c>
      <c r="U28" s="56">
        <v>328411000</v>
      </c>
      <c r="V28" s="59">
        <v>64713000</v>
      </c>
    </row>
    <row r="29" spans="1:22" s="10" customFormat="1" ht="12.75" customHeight="1">
      <c r="A29" s="25"/>
      <c r="B29" s="52" t="s">
        <v>116</v>
      </c>
      <c r="C29" s="53" t="s">
        <v>117</v>
      </c>
      <c r="D29" s="54">
        <v>237770859</v>
      </c>
      <c r="E29" s="55">
        <v>0</v>
      </c>
      <c r="F29" s="55">
        <v>0</v>
      </c>
      <c r="G29" s="55">
        <v>0</v>
      </c>
      <c r="H29" s="55">
        <v>0</v>
      </c>
      <c r="I29" s="55">
        <v>5240</v>
      </c>
      <c r="J29" s="55">
        <v>24604946</v>
      </c>
      <c r="K29" s="55">
        <v>205283507</v>
      </c>
      <c r="L29" s="56">
        <v>467664552</v>
      </c>
      <c r="M29" s="57">
        <v>57249101</v>
      </c>
      <c r="N29" s="58">
        <v>0</v>
      </c>
      <c r="O29" s="55">
        <v>0</v>
      </c>
      <c r="P29" s="58">
        <v>0</v>
      </c>
      <c r="Q29" s="58">
        <v>5554400</v>
      </c>
      <c r="R29" s="58"/>
      <c r="S29" s="58">
        <v>295280753</v>
      </c>
      <c r="T29" s="58">
        <v>38648798</v>
      </c>
      <c r="U29" s="56">
        <v>396733052</v>
      </c>
      <c r="V29" s="59">
        <v>69177250</v>
      </c>
    </row>
    <row r="30" spans="1:22" s="10" customFormat="1" ht="12.75" customHeight="1">
      <c r="A30" s="25"/>
      <c r="B30" s="52" t="s">
        <v>118</v>
      </c>
      <c r="C30" s="53" t="s">
        <v>119</v>
      </c>
      <c r="D30" s="54">
        <v>53149019</v>
      </c>
      <c r="E30" s="55">
        <v>7731304</v>
      </c>
      <c r="F30" s="55">
        <v>0</v>
      </c>
      <c r="G30" s="55">
        <v>0</v>
      </c>
      <c r="H30" s="55">
        <v>0</v>
      </c>
      <c r="I30" s="55">
        <v>523000</v>
      </c>
      <c r="J30" s="55">
        <v>13598000</v>
      </c>
      <c r="K30" s="55">
        <v>32404082</v>
      </c>
      <c r="L30" s="56">
        <v>107405405</v>
      </c>
      <c r="M30" s="57">
        <v>29085203</v>
      </c>
      <c r="N30" s="58">
        <v>7776233</v>
      </c>
      <c r="O30" s="55">
        <v>0</v>
      </c>
      <c r="P30" s="58">
        <v>0</v>
      </c>
      <c r="Q30" s="58">
        <v>10808508</v>
      </c>
      <c r="R30" s="58"/>
      <c r="S30" s="58">
        <v>51774280</v>
      </c>
      <c r="T30" s="58">
        <v>8452722</v>
      </c>
      <c r="U30" s="56">
        <v>107896946</v>
      </c>
      <c r="V30" s="59">
        <v>19241390</v>
      </c>
    </row>
    <row r="31" spans="1:22" s="10" customFormat="1" ht="12.75" customHeight="1">
      <c r="A31" s="25"/>
      <c r="B31" s="60" t="s">
        <v>120</v>
      </c>
      <c r="C31" s="53" t="s">
        <v>121</v>
      </c>
      <c r="D31" s="54">
        <v>130267213</v>
      </c>
      <c r="E31" s="55">
        <v>32488000</v>
      </c>
      <c r="F31" s="55">
        <v>0</v>
      </c>
      <c r="G31" s="55">
        <v>0</v>
      </c>
      <c r="H31" s="55">
        <v>0</v>
      </c>
      <c r="I31" s="55">
        <v>1048000</v>
      </c>
      <c r="J31" s="55">
        <v>10480000</v>
      </c>
      <c r="K31" s="55">
        <v>61003501</v>
      </c>
      <c r="L31" s="56">
        <v>235286714</v>
      </c>
      <c r="M31" s="57">
        <v>24926366</v>
      </c>
      <c r="N31" s="58">
        <v>36671616</v>
      </c>
      <c r="O31" s="55">
        <v>0</v>
      </c>
      <c r="P31" s="58">
        <v>0</v>
      </c>
      <c r="Q31" s="58">
        <v>10480000</v>
      </c>
      <c r="R31" s="58"/>
      <c r="S31" s="58">
        <v>129001250</v>
      </c>
      <c r="T31" s="58">
        <v>13662042</v>
      </c>
      <c r="U31" s="56">
        <v>214741274</v>
      </c>
      <c r="V31" s="59">
        <v>34618750</v>
      </c>
    </row>
    <row r="32" spans="1:22" s="10" customFormat="1" ht="12.75" customHeight="1">
      <c r="A32" s="25"/>
      <c r="B32" s="52" t="s">
        <v>122</v>
      </c>
      <c r="C32" s="53" t="s">
        <v>123</v>
      </c>
      <c r="D32" s="54">
        <v>90748252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1919889</v>
      </c>
      <c r="K32" s="55">
        <v>69620871</v>
      </c>
      <c r="L32" s="56">
        <v>162289012</v>
      </c>
      <c r="M32" s="57">
        <v>43801472</v>
      </c>
      <c r="N32" s="58">
        <v>0</v>
      </c>
      <c r="O32" s="55">
        <v>0</v>
      </c>
      <c r="P32" s="58">
        <v>0</v>
      </c>
      <c r="Q32" s="58">
        <v>694843</v>
      </c>
      <c r="R32" s="58"/>
      <c r="S32" s="58">
        <v>101482635</v>
      </c>
      <c r="T32" s="58">
        <v>19153880</v>
      </c>
      <c r="U32" s="56">
        <v>165132830</v>
      </c>
      <c r="V32" s="59">
        <v>39626650</v>
      </c>
    </row>
    <row r="33" spans="1:22" s="10" customFormat="1" ht="12.75" customHeight="1">
      <c r="A33" s="25"/>
      <c r="B33" s="52" t="s">
        <v>124</v>
      </c>
      <c r="C33" s="53" t="s">
        <v>125</v>
      </c>
      <c r="D33" s="54">
        <v>214837182</v>
      </c>
      <c r="E33" s="55">
        <v>71662500</v>
      </c>
      <c r="F33" s="55">
        <v>0</v>
      </c>
      <c r="G33" s="55">
        <v>0</v>
      </c>
      <c r="H33" s="55">
        <v>0</v>
      </c>
      <c r="I33" s="55">
        <v>3308103</v>
      </c>
      <c r="J33" s="55">
        <v>19300000</v>
      </c>
      <c r="K33" s="55">
        <v>126062376</v>
      </c>
      <c r="L33" s="56">
        <v>435170161</v>
      </c>
      <c r="M33" s="57">
        <v>111520198</v>
      </c>
      <c r="N33" s="58">
        <v>62045236</v>
      </c>
      <c r="O33" s="55">
        <v>0</v>
      </c>
      <c r="P33" s="58">
        <v>0</v>
      </c>
      <c r="Q33" s="58">
        <v>24496137</v>
      </c>
      <c r="R33" s="58"/>
      <c r="S33" s="58">
        <v>201428600</v>
      </c>
      <c r="T33" s="58">
        <v>47001204</v>
      </c>
      <c r="U33" s="56">
        <v>446491375</v>
      </c>
      <c r="V33" s="59">
        <v>55563400</v>
      </c>
    </row>
    <row r="34" spans="1:22" s="10" customFormat="1" ht="12.75" customHeight="1">
      <c r="A34" s="25"/>
      <c r="B34" s="52" t="s">
        <v>126</v>
      </c>
      <c r="C34" s="53" t="s">
        <v>127</v>
      </c>
      <c r="D34" s="54">
        <v>109345267</v>
      </c>
      <c r="E34" s="55">
        <v>55228800</v>
      </c>
      <c r="F34" s="55">
        <v>0</v>
      </c>
      <c r="G34" s="55">
        <v>0</v>
      </c>
      <c r="H34" s="55">
        <v>0</v>
      </c>
      <c r="I34" s="55">
        <v>5230000</v>
      </c>
      <c r="J34" s="55">
        <v>2807795</v>
      </c>
      <c r="K34" s="55">
        <v>123771238</v>
      </c>
      <c r="L34" s="56">
        <v>296383100</v>
      </c>
      <c r="M34" s="57">
        <v>50728859</v>
      </c>
      <c r="N34" s="58">
        <v>155662715</v>
      </c>
      <c r="O34" s="55">
        <v>0</v>
      </c>
      <c r="P34" s="58">
        <v>0</v>
      </c>
      <c r="Q34" s="58">
        <v>36476035</v>
      </c>
      <c r="R34" s="58"/>
      <c r="S34" s="58">
        <v>51413000</v>
      </c>
      <c r="T34" s="58">
        <v>48932601</v>
      </c>
      <c r="U34" s="56">
        <v>343213210</v>
      </c>
      <c r="V34" s="59">
        <v>25991519</v>
      </c>
    </row>
    <row r="35" spans="1:22" s="10" customFormat="1" ht="12.75" customHeight="1">
      <c r="A35" s="25"/>
      <c r="B35" s="52" t="s">
        <v>128</v>
      </c>
      <c r="C35" s="53" t="s">
        <v>129</v>
      </c>
      <c r="D35" s="54">
        <v>155702833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830074</v>
      </c>
      <c r="K35" s="55">
        <v>77339364</v>
      </c>
      <c r="L35" s="56">
        <v>233872271</v>
      </c>
      <c r="M35" s="57">
        <v>10185003</v>
      </c>
      <c r="N35" s="58">
        <v>0</v>
      </c>
      <c r="O35" s="55">
        <v>0</v>
      </c>
      <c r="P35" s="58">
        <v>0</v>
      </c>
      <c r="Q35" s="58">
        <v>2730000</v>
      </c>
      <c r="R35" s="58"/>
      <c r="S35" s="58">
        <v>182632000</v>
      </c>
      <c r="T35" s="58">
        <v>30001446</v>
      </c>
      <c r="U35" s="56">
        <v>225548449</v>
      </c>
      <c r="V35" s="59">
        <v>54554000</v>
      </c>
    </row>
    <row r="36" spans="1:22" s="10" customFormat="1" ht="12.75" customHeight="1">
      <c r="A36" s="25"/>
      <c r="B36" s="52" t="s">
        <v>130</v>
      </c>
      <c r="C36" s="53" t="s">
        <v>131</v>
      </c>
      <c r="D36" s="54">
        <v>114001887</v>
      </c>
      <c r="E36" s="55">
        <v>15015000</v>
      </c>
      <c r="F36" s="55">
        <v>0</v>
      </c>
      <c r="G36" s="55">
        <v>0</v>
      </c>
      <c r="H36" s="55">
        <v>0</v>
      </c>
      <c r="I36" s="55">
        <v>294000</v>
      </c>
      <c r="J36" s="55">
        <v>4200000</v>
      </c>
      <c r="K36" s="55">
        <v>75081184</v>
      </c>
      <c r="L36" s="56">
        <v>208592071</v>
      </c>
      <c r="M36" s="57">
        <v>9625464</v>
      </c>
      <c r="N36" s="58">
        <v>19310916</v>
      </c>
      <c r="O36" s="55">
        <v>0</v>
      </c>
      <c r="P36" s="58">
        <v>0</v>
      </c>
      <c r="Q36" s="58">
        <v>8710026</v>
      </c>
      <c r="R36" s="58"/>
      <c r="S36" s="58">
        <v>154101650</v>
      </c>
      <c r="T36" s="58">
        <v>16916747</v>
      </c>
      <c r="U36" s="56">
        <v>208664803</v>
      </c>
      <c r="V36" s="59">
        <v>35564150</v>
      </c>
    </row>
    <row r="37" spans="1:22" s="10" customFormat="1" ht="12.75" customHeight="1">
      <c r="A37" s="25"/>
      <c r="B37" s="52" t="s">
        <v>132</v>
      </c>
      <c r="C37" s="53" t="s">
        <v>133</v>
      </c>
      <c r="D37" s="54">
        <v>115881508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2615000</v>
      </c>
      <c r="K37" s="55">
        <v>133801826</v>
      </c>
      <c r="L37" s="56">
        <v>252298334</v>
      </c>
      <c r="M37" s="57">
        <v>7353324</v>
      </c>
      <c r="N37" s="58">
        <v>0</v>
      </c>
      <c r="O37" s="55">
        <v>0</v>
      </c>
      <c r="P37" s="58">
        <v>0</v>
      </c>
      <c r="Q37" s="58">
        <v>1473347</v>
      </c>
      <c r="R37" s="58"/>
      <c r="S37" s="58">
        <v>175425994</v>
      </c>
      <c r="T37" s="58">
        <v>22155326</v>
      </c>
      <c r="U37" s="56">
        <v>206407991</v>
      </c>
      <c r="V37" s="59">
        <v>58904000</v>
      </c>
    </row>
    <row r="38" spans="1:22" s="10" customFormat="1" ht="12.75" customHeight="1">
      <c r="A38" s="25"/>
      <c r="B38" s="52" t="s">
        <v>134</v>
      </c>
      <c r="C38" s="53" t="s">
        <v>135</v>
      </c>
      <c r="D38" s="54">
        <v>39951197</v>
      </c>
      <c r="E38" s="55">
        <v>13624611</v>
      </c>
      <c r="F38" s="55">
        <v>0</v>
      </c>
      <c r="G38" s="55">
        <v>0</v>
      </c>
      <c r="H38" s="55">
        <v>0</v>
      </c>
      <c r="I38" s="55">
        <v>146978</v>
      </c>
      <c r="J38" s="55">
        <v>2077169</v>
      </c>
      <c r="K38" s="55">
        <v>34939487</v>
      </c>
      <c r="L38" s="56">
        <v>90739442</v>
      </c>
      <c r="M38" s="57">
        <v>1322808</v>
      </c>
      <c r="N38" s="58">
        <v>12182899</v>
      </c>
      <c r="O38" s="55">
        <v>0</v>
      </c>
      <c r="P38" s="58">
        <v>0</v>
      </c>
      <c r="Q38" s="58">
        <v>4943287</v>
      </c>
      <c r="R38" s="58"/>
      <c r="S38" s="58">
        <v>80162469</v>
      </c>
      <c r="T38" s="58">
        <v>12381071</v>
      </c>
      <c r="U38" s="56">
        <v>110992534</v>
      </c>
      <c r="V38" s="59">
        <v>21527104</v>
      </c>
    </row>
    <row r="39" spans="1:22" s="10" customFormat="1" ht="12.75" customHeight="1">
      <c r="A39" s="25"/>
      <c r="B39" s="52" t="s">
        <v>136</v>
      </c>
      <c r="C39" s="53" t="s">
        <v>137</v>
      </c>
      <c r="D39" s="54">
        <v>360338721</v>
      </c>
      <c r="E39" s="55">
        <v>261600250</v>
      </c>
      <c r="F39" s="55">
        <v>0</v>
      </c>
      <c r="G39" s="55">
        <v>0</v>
      </c>
      <c r="H39" s="55">
        <v>0</v>
      </c>
      <c r="I39" s="55">
        <v>4900000</v>
      </c>
      <c r="J39" s="55">
        <v>77729600</v>
      </c>
      <c r="K39" s="55">
        <v>124525421</v>
      </c>
      <c r="L39" s="56">
        <v>829093992</v>
      </c>
      <c r="M39" s="57">
        <v>127195297</v>
      </c>
      <c r="N39" s="58">
        <v>327369731</v>
      </c>
      <c r="O39" s="55">
        <v>0</v>
      </c>
      <c r="P39" s="58">
        <v>0</v>
      </c>
      <c r="Q39" s="58">
        <v>60892760</v>
      </c>
      <c r="R39" s="58"/>
      <c r="S39" s="58">
        <v>214758400</v>
      </c>
      <c r="T39" s="58">
        <v>99577804</v>
      </c>
      <c r="U39" s="56">
        <v>829793992</v>
      </c>
      <c r="V39" s="59">
        <v>97918600</v>
      </c>
    </row>
    <row r="40" spans="1:22" s="10" customFormat="1" ht="12.75" customHeight="1">
      <c r="A40" s="25"/>
      <c r="B40" s="52" t="s">
        <v>138</v>
      </c>
      <c r="C40" s="53" t="s">
        <v>139</v>
      </c>
      <c r="D40" s="54">
        <v>140986307</v>
      </c>
      <c r="E40" s="55">
        <v>24242000</v>
      </c>
      <c r="F40" s="55">
        <v>0</v>
      </c>
      <c r="G40" s="55">
        <v>0</v>
      </c>
      <c r="H40" s="55">
        <v>0</v>
      </c>
      <c r="I40" s="55">
        <v>219804</v>
      </c>
      <c r="J40" s="55">
        <v>5423458</v>
      </c>
      <c r="K40" s="55">
        <v>197050119</v>
      </c>
      <c r="L40" s="56">
        <v>367921688</v>
      </c>
      <c r="M40" s="57">
        <v>32749286</v>
      </c>
      <c r="N40" s="58">
        <v>37627762</v>
      </c>
      <c r="O40" s="55">
        <v>0</v>
      </c>
      <c r="P40" s="58">
        <v>0</v>
      </c>
      <c r="Q40" s="58">
        <v>7806779</v>
      </c>
      <c r="R40" s="58"/>
      <c r="S40" s="58">
        <v>196456100</v>
      </c>
      <c r="T40" s="58">
        <v>53514302</v>
      </c>
      <c r="U40" s="56">
        <v>328154229</v>
      </c>
      <c r="V40" s="59">
        <v>39768900</v>
      </c>
    </row>
    <row r="41" spans="1:22" s="10" customFormat="1" ht="12.75" customHeight="1">
      <c r="A41" s="25"/>
      <c r="B41" s="52" t="s">
        <v>140</v>
      </c>
      <c r="C41" s="53" t="s">
        <v>141</v>
      </c>
      <c r="D41" s="54">
        <v>125022585</v>
      </c>
      <c r="E41" s="55">
        <v>41057982</v>
      </c>
      <c r="F41" s="55">
        <v>0</v>
      </c>
      <c r="G41" s="55">
        <v>0</v>
      </c>
      <c r="H41" s="55">
        <v>0</v>
      </c>
      <c r="I41" s="55">
        <v>3365629</v>
      </c>
      <c r="J41" s="55">
        <v>8057499</v>
      </c>
      <c r="K41" s="55">
        <v>109963130</v>
      </c>
      <c r="L41" s="56">
        <v>287466825</v>
      </c>
      <c r="M41" s="57">
        <v>9590644</v>
      </c>
      <c r="N41" s="58">
        <v>45967303</v>
      </c>
      <c r="O41" s="55">
        <v>0</v>
      </c>
      <c r="P41" s="58">
        <v>0</v>
      </c>
      <c r="Q41" s="58">
        <v>10839628</v>
      </c>
      <c r="R41" s="58"/>
      <c r="S41" s="58">
        <v>173184000</v>
      </c>
      <c r="T41" s="58">
        <v>26061187</v>
      </c>
      <c r="U41" s="56">
        <v>265642762</v>
      </c>
      <c r="V41" s="59">
        <v>41096000</v>
      </c>
    </row>
    <row r="42" spans="1:22" s="10" customFormat="1" ht="12.75" customHeight="1">
      <c r="A42" s="25"/>
      <c r="B42" s="52" t="s">
        <v>142</v>
      </c>
      <c r="C42" s="53" t="s">
        <v>143</v>
      </c>
      <c r="D42" s="54">
        <v>118197818</v>
      </c>
      <c r="E42" s="55">
        <v>95611020</v>
      </c>
      <c r="F42" s="55">
        <v>0</v>
      </c>
      <c r="G42" s="55">
        <v>0</v>
      </c>
      <c r="H42" s="55">
        <v>0</v>
      </c>
      <c r="I42" s="55">
        <v>135000</v>
      </c>
      <c r="J42" s="55">
        <v>4312939</v>
      </c>
      <c r="K42" s="55">
        <v>66847844</v>
      </c>
      <c r="L42" s="56">
        <v>285104621</v>
      </c>
      <c r="M42" s="57">
        <v>44693168</v>
      </c>
      <c r="N42" s="58">
        <v>124036373</v>
      </c>
      <c r="O42" s="55">
        <v>0</v>
      </c>
      <c r="P42" s="58">
        <v>0</v>
      </c>
      <c r="Q42" s="58">
        <v>33169776</v>
      </c>
      <c r="R42" s="58"/>
      <c r="S42" s="58">
        <v>72693095</v>
      </c>
      <c r="T42" s="58">
        <v>24870877</v>
      </c>
      <c r="U42" s="56">
        <v>299463289</v>
      </c>
      <c r="V42" s="59">
        <v>27063000</v>
      </c>
    </row>
    <row r="43" spans="1:22" s="10" customFormat="1" ht="12.75" customHeight="1">
      <c r="A43" s="25"/>
      <c r="B43" s="52" t="s">
        <v>144</v>
      </c>
      <c r="C43" s="53" t="s">
        <v>145</v>
      </c>
      <c r="D43" s="54">
        <v>201655447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27878189</v>
      </c>
      <c r="K43" s="55">
        <v>184625989</v>
      </c>
      <c r="L43" s="56">
        <v>414159625</v>
      </c>
      <c r="M43" s="57">
        <v>44389688</v>
      </c>
      <c r="N43" s="58">
        <v>0</v>
      </c>
      <c r="O43" s="55">
        <v>0</v>
      </c>
      <c r="P43" s="58">
        <v>0</v>
      </c>
      <c r="Q43" s="58">
        <v>1448118</v>
      </c>
      <c r="R43" s="58"/>
      <c r="S43" s="58">
        <v>294524800</v>
      </c>
      <c r="T43" s="58">
        <v>142319468</v>
      </c>
      <c r="U43" s="56">
        <v>482682074</v>
      </c>
      <c r="V43" s="59">
        <v>125259890</v>
      </c>
    </row>
    <row r="44" spans="1:22" s="10" customFormat="1" ht="12.75" customHeight="1">
      <c r="A44" s="25"/>
      <c r="B44" s="52" t="s">
        <v>146</v>
      </c>
      <c r="C44" s="53" t="s">
        <v>147</v>
      </c>
      <c r="D44" s="54">
        <v>80876083</v>
      </c>
      <c r="E44" s="55">
        <v>0</v>
      </c>
      <c r="F44" s="55">
        <v>0</v>
      </c>
      <c r="G44" s="55">
        <v>0</v>
      </c>
      <c r="H44" s="55">
        <v>0</v>
      </c>
      <c r="I44" s="55">
        <v>471316</v>
      </c>
      <c r="J44" s="55">
        <v>5230000</v>
      </c>
      <c r="K44" s="55">
        <v>151102800</v>
      </c>
      <c r="L44" s="56">
        <v>237680199</v>
      </c>
      <c r="M44" s="57">
        <v>11144020</v>
      </c>
      <c r="N44" s="58">
        <v>0</v>
      </c>
      <c r="O44" s="55">
        <v>0</v>
      </c>
      <c r="P44" s="58">
        <v>0</v>
      </c>
      <c r="Q44" s="58">
        <v>1677311</v>
      </c>
      <c r="R44" s="58"/>
      <c r="S44" s="58">
        <v>175069019</v>
      </c>
      <c r="T44" s="58">
        <v>26229876</v>
      </c>
      <c r="U44" s="56">
        <v>214120226</v>
      </c>
      <c r="V44" s="59">
        <v>86859840</v>
      </c>
    </row>
    <row r="45" spans="1:22" s="10" customFormat="1" ht="12.75" customHeight="1">
      <c r="A45" s="25"/>
      <c r="B45" s="52" t="s">
        <v>148</v>
      </c>
      <c r="C45" s="53" t="s">
        <v>149</v>
      </c>
      <c r="D45" s="54">
        <v>193044823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3915532</v>
      </c>
      <c r="K45" s="55">
        <v>217223346</v>
      </c>
      <c r="L45" s="56">
        <v>414183701</v>
      </c>
      <c r="M45" s="57">
        <v>16680571</v>
      </c>
      <c r="N45" s="58">
        <v>0</v>
      </c>
      <c r="O45" s="55">
        <v>0</v>
      </c>
      <c r="P45" s="58">
        <v>0</v>
      </c>
      <c r="Q45" s="58">
        <v>318644</v>
      </c>
      <c r="R45" s="58"/>
      <c r="S45" s="58">
        <v>307676900</v>
      </c>
      <c r="T45" s="58">
        <v>104854193</v>
      </c>
      <c r="U45" s="56">
        <v>429530308</v>
      </c>
      <c r="V45" s="59">
        <v>72677300</v>
      </c>
    </row>
    <row r="46" spans="1:22" s="10" customFormat="1" ht="12.75" customHeight="1">
      <c r="A46" s="25"/>
      <c r="B46" s="52" t="s">
        <v>150</v>
      </c>
      <c r="C46" s="53" t="s">
        <v>151</v>
      </c>
      <c r="D46" s="54">
        <v>130194606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7125457</v>
      </c>
      <c r="K46" s="55">
        <v>196748400</v>
      </c>
      <c r="L46" s="56">
        <v>334068463</v>
      </c>
      <c r="M46" s="57">
        <v>18062764</v>
      </c>
      <c r="N46" s="58">
        <v>0</v>
      </c>
      <c r="O46" s="55">
        <v>0</v>
      </c>
      <c r="P46" s="58">
        <v>0</v>
      </c>
      <c r="Q46" s="58">
        <v>1828072</v>
      </c>
      <c r="R46" s="58"/>
      <c r="S46" s="58">
        <v>208637618</v>
      </c>
      <c r="T46" s="58">
        <v>12205627</v>
      </c>
      <c r="U46" s="56">
        <v>240734081</v>
      </c>
      <c r="V46" s="59">
        <v>59693808</v>
      </c>
    </row>
    <row r="47" spans="1:22" s="10" customFormat="1" ht="12.75" customHeight="1">
      <c r="A47" s="25"/>
      <c r="B47" s="52" t="s">
        <v>152</v>
      </c>
      <c r="C47" s="53" t="s">
        <v>153</v>
      </c>
      <c r="D47" s="54">
        <v>548858039</v>
      </c>
      <c r="E47" s="55">
        <v>383464883</v>
      </c>
      <c r="F47" s="55">
        <v>0</v>
      </c>
      <c r="G47" s="55">
        <v>0</v>
      </c>
      <c r="H47" s="55">
        <v>0</v>
      </c>
      <c r="I47" s="55">
        <v>15658467</v>
      </c>
      <c r="J47" s="55">
        <v>48531000</v>
      </c>
      <c r="K47" s="55">
        <v>356736707</v>
      </c>
      <c r="L47" s="56">
        <v>1353249096</v>
      </c>
      <c r="M47" s="57">
        <v>257999504</v>
      </c>
      <c r="N47" s="58">
        <v>555865245</v>
      </c>
      <c r="O47" s="55">
        <v>0</v>
      </c>
      <c r="P47" s="58">
        <v>0</v>
      </c>
      <c r="Q47" s="58">
        <v>68480674</v>
      </c>
      <c r="R47" s="58"/>
      <c r="S47" s="58">
        <v>390735850</v>
      </c>
      <c r="T47" s="58">
        <v>170282030</v>
      </c>
      <c r="U47" s="56">
        <v>1443363303</v>
      </c>
      <c r="V47" s="59">
        <v>101594150</v>
      </c>
    </row>
    <row r="48" spans="1:22" s="10" customFormat="1" ht="12.75" customHeight="1">
      <c r="A48" s="25"/>
      <c r="B48" s="52" t="s">
        <v>154</v>
      </c>
      <c r="C48" s="53" t="s">
        <v>155</v>
      </c>
      <c r="D48" s="54">
        <v>153245256</v>
      </c>
      <c r="E48" s="55">
        <v>50400000</v>
      </c>
      <c r="F48" s="55">
        <v>0</v>
      </c>
      <c r="G48" s="55">
        <v>0</v>
      </c>
      <c r="H48" s="55">
        <v>0</v>
      </c>
      <c r="I48" s="55">
        <v>0</v>
      </c>
      <c r="J48" s="55">
        <v>5250000</v>
      </c>
      <c r="K48" s="55">
        <v>221098680</v>
      </c>
      <c r="L48" s="56">
        <v>429993936</v>
      </c>
      <c r="M48" s="57">
        <v>50599500</v>
      </c>
      <c r="N48" s="58">
        <v>59871192</v>
      </c>
      <c r="O48" s="55">
        <v>0</v>
      </c>
      <c r="P48" s="58">
        <v>0</v>
      </c>
      <c r="Q48" s="58">
        <v>16302060</v>
      </c>
      <c r="R48" s="58"/>
      <c r="S48" s="58">
        <v>267930000</v>
      </c>
      <c r="T48" s="58">
        <v>36933924</v>
      </c>
      <c r="U48" s="56">
        <v>431636676</v>
      </c>
      <c r="V48" s="59">
        <v>127554000</v>
      </c>
    </row>
    <row r="49" spans="1:22" s="10" customFormat="1" ht="12.75" customHeight="1">
      <c r="A49" s="25"/>
      <c r="B49" s="52" t="s">
        <v>156</v>
      </c>
      <c r="C49" s="53" t="s">
        <v>157</v>
      </c>
      <c r="D49" s="54">
        <v>118125017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5245000</v>
      </c>
      <c r="K49" s="55">
        <v>285323972</v>
      </c>
      <c r="L49" s="56">
        <v>408693989</v>
      </c>
      <c r="M49" s="57">
        <v>18231062</v>
      </c>
      <c r="N49" s="58">
        <v>0</v>
      </c>
      <c r="O49" s="55">
        <v>0</v>
      </c>
      <c r="P49" s="58">
        <v>0</v>
      </c>
      <c r="Q49" s="58">
        <v>1049000</v>
      </c>
      <c r="R49" s="58"/>
      <c r="S49" s="58">
        <v>247448373</v>
      </c>
      <c r="T49" s="58">
        <v>49713040</v>
      </c>
      <c r="U49" s="56">
        <v>316441475</v>
      </c>
      <c r="V49" s="59">
        <v>105758083</v>
      </c>
    </row>
    <row r="50" spans="1:22" s="10" customFormat="1" ht="12.75" customHeight="1">
      <c r="A50" s="25"/>
      <c r="B50" s="52" t="s">
        <v>158</v>
      </c>
      <c r="C50" s="53" t="s">
        <v>159</v>
      </c>
      <c r="D50" s="54">
        <v>152589684</v>
      </c>
      <c r="E50" s="55">
        <v>33554604</v>
      </c>
      <c r="F50" s="55">
        <v>0</v>
      </c>
      <c r="G50" s="55">
        <v>0</v>
      </c>
      <c r="H50" s="55">
        <v>0</v>
      </c>
      <c r="I50" s="55">
        <v>152304</v>
      </c>
      <c r="J50" s="55">
        <v>4716000</v>
      </c>
      <c r="K50" s="55">
        <v>211261296</v>
      </c>
      <c r="L50" s="56">
        <v>402273888</v>
      </c>
      <c r="M50" s="57">
        <v>26398068</v>
      </c>
      <c r="N50" s="58">
        <v>34225968</v>
      </c>
      <c r="O50" s="55">
        <v>0</v>
      </c>
      <c r="P50" s="58">
        <v>0</v>
      </c>
      <c r="Q50" s="58">
        <v>4650192</v>
      </c>
      <c r="R50" s="58"/>
      <c r="S50" s="58">
        <v>299987988</v>
      </c>
      <c r="T50" s="58">
        <v>25130628</v>
      </c>
      <c r="U50" s="56">
        <v>390392844</v>
      </c>
      <c r="V50" s="59">
        <v>84384012</v>
      </c>
    </row>
    <row r="51" spans="1:22" s="10" customFormat="1" ht="12.75" customHeight="1">
      <c r="A51" s="25"/>
      <c r="B51" s="52" t="s">
        <v>160</v>
      </c>
      <c r="C51" s="53" t="s">
        <v>161</v>
      </c>
      <c r="D51" s="54">
        <v>69015151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1255200</v>
      </c>
      <c r="K51" s="55">
        <v>135828346</v>
      </c>
      <c r="L51" s="56">
        <v>206098697</v>
      </c>
      <c r="M51" s="57">
        <v>12618232</v>
      </c>
      <c r="N51" s="58">
        <v>0</v>
      </c>
      <c r="O51" s="55">
        <v>0</v>
      </c>
      <c r="P51" s="58">
        <v>0</v>
      </c>
      <c r="Q51" s="58">
        <v>329176</v>
      </c>
      <c r="R51" s="58"/>
      <c r="S51" s="58">
        <v>177512872</v>
      </c>
      <c r="T51" s="58">
        <v>62091346</v>
      </c>
      <c r="U51" s="56">
        <v>252551626</v>
      </c>
      <c r="V51" s="59">
        <v>46067000</v>
      </c>
    </row>
    <row r="52" spans="1:22" s="10" customFormat="1" ht="12.75" customHeight="1">
      <c r="A52" s="25"/>
      <c r="B52" s="60" t="s">
        <v>162</v>
      </c>
      <c r="C52" s="53" t="s">
        <v>163</v>
      </c>
      <c r="D52" s="54">
        <v>63083281</v>
      </c>
      <c r="E52" s="55">
        <v>21067352</v>
      </c>
      <c r="F52" s="55">
        <v>2221832</v>
      </c>
      <c r="G52" s="55">
        <v>0</v>
      </c>
      <c r="H52" s="55">
        <v>0</v>
      </c>
      <c r="I52" s="55">
        <v>665285</v>
      </c>
      <c r="J52" s="55">
        <v>25548846</v>
      </c>
      <c r="K52" s="55">
        <v>70498082</v>
      </c>
      <c r="L52" s="56">
        <v>183084678</v>
      </c>
      <c r="M52" s="57">
        <v>22011802</v>
      </c>
      <c r="N52" s="58">
        <v>23660335</v>
      </c>
      <c r="O52" s="55">
        <v>9856777</v>
      </c>
      <c r="P52" s="58">
        <v>11133744</v>
      </c>
      <c r="Q52" s="58">
        <v>11688392</v>
      </c>
      <c r="R52" s="58"/>
      <c r="S52" s="58">
        <v>76745506</v>
      </c>
      <c r="T52" s="58">
        <v>6386782</v>
      </c>
      <c r="U52" s="56">
        <v>161483338</v>
      </c>
      <c r="V52" s="59">
        <v>48856052</v>
      </c>
    </row>
    <row r="53" spans="1:22" s="10" customFormat="1" ht="12.75" customHeight="1">
      <c r="A53" s="25"/>
      <c r="B53" s="52" t="s">
        <v>164</v>
      </c>
      <c r="C53" s="53" t="s">
        <v>165</v>
      </c>
      <c r="D53" s="54">
        <v>120083529</v>
      </c>
      <c r="E53" s="55">
        <v>60799000</v>
      </c>
      <c r="F53" s="55">
        <v>51792700</v>
      </c>
      <c r="G53" s="55">
        <v>0</v>
      </c>
      <c r="H53" s="55">
        <v>0</v>
      </c>
      <c r="I53" s="55">
        <v>0</v>
      </c>
      <c r="J53" s="55">
        <v>35590875</v>
      </c>
      <c r="K53" s="55">
        <v>83509191</v>
      </c>
      <c r="L53" s="56">
        <v>351775295</v>
      </c>
      <c r="M53" s="57">
        <v>33135141</v>
      </c>
      <c r="N53" s="58">
        <v>70871894</v>
      </c>
      <c r="O53" s="55">
        <v>40775779</v>
      </c>
      <c r="P53" s="58">
        <v>21240622</v>
      </c>
      <c r="Q53" s="58">
        <v>14171972</v>
      </c>
      <c r="R53" s="58"/>
      <c r="S53" s="58">
        <v>100196000</v>
      </c>
      <c r="T53" s="58">
        <v>19391317</v>
      </c>
      <c r="U53" s="56">
        <v>299782725</v>
      </c>
      <c r="V53" s="59">
        <v>62537000</v>
      </c>
    </row>
    <row r="54" spans="1:22" s="10" customFormat="1" ht="12.75" customHeight="1">
      <c r="A54" s="25"/>
      <c r="B54" s="52" t="s">
        <v>166</v>
      </c>
      <c r="C54" s="53" t="s">
        <v>167</v>
      </c>
      <c r="D54" s="54">
        <v>91353936</v>
      </c>
      <c r="E54" s="55">
        <v>29894136</v>
      </c>
      <c r="F54" s="55">
        <v>0</v>
      </c>
      <c r="G54" s="55">
        <v>0</v>
      </c>
      <c r="H54" s="55">
        <v>0</v>
      </c>
      <c r="I54" s="55">
        <v>8478756</v>
      </c>
      <c r="J54" s="55">
        <v>26267088</v>
      </c>
      <c r="K54" s="55">
        <v>76968600</v>
      </c>
      <c r="L54" s="56">
        <v>232962516</v>
      </c>
      <c r="M54" s="57">
        <v>8275440</v>
      </c>
      <c r="N54" s="58">
        <v>31800312</v>
      </c>
      <c r="O54" s="55">
        <v>32369688</v>
      </c>
      <c r="P54" s="58">
        <v>9871548</v>
      </c>
      <c r="Q54" s="58">
        <v>5656104</v>
      </c>
      <c r="R54" s="58"/>
      <c r="S54" s="58">
        <v>82608996</v>
      </c>
      <c r="T54" s="58">
        <v>58007508</v>
      </c>
      <c r="U54" s="56">
        <v>228589596</v>
      </c>
      <c r="V54" s="59">
        <v>74427996</v>
      </c>
    </row>
    <row r="55" spans="1:22" s="10" customFormat="1" ht="12.75" customHeight="1">
      <c r="A55" s="25"/>
      <c r="B55" s="52" t="s">
        <v>168</v>
      </c>
      <c r="C55" s="53" t="s">
        <v>169</v>
      </c>
      <c r="D55" s="54">
        <v>146969306</v>
      </c>
      <c r="E55" s="55">
        <v>44300000</v>
      </c>
      <c r="F55" s="55">
        <v>1882920</v>
      </c>
      <c r="G55" s="55">
        <v>0</v>
      </c>
      <c r="H55" s="55">
        <v>0</v>
      </c>
      <c r="I55" s="55">
        <v>0</v>
      </c>
      <c r="J55" s="55">
        <v>99214744</v>
      </c>
      <c r="K55" s="55">
        <v>43190792</v>
      </c>
      <c r="L55" s="56">
        <v>335557762</v>
      </c>
      <c r="M55" s="57">
        <v>67452523</v>
      </c>
      <c r="N55" s="58">
        <v>40642000</v>
      </c>
      <c r="O55" s="55">
        <v>41843000</v>
      </c>
      <c r="P55" s="58">
        <v>23452000</v>
      </c>
      <c r="Q55" s="58">
        <v>6103800</v>
      </c>
      <c r="R55" s="58"/>
      <c r="S55" s="58">
        <v>165674000</v>
      </c>
      <c r="T55" s="58">
        <v>7672481</v>
      </c>
      <c r="U55" s="56">
        <v>352839804</v>
      </c>
      <c r="V55" s="59">
        <v>0</v>
      </c>
    </row>
    <row r="56" spans="1:22" s="10" customFormat="1" ht="12.75" customHeight="1">
      <c r="A56" s="25"/>
      <c r="B56" s="52" t="s">
        <v>170</v>
      </c>
      <c r="C56" s="53" t="s">
        <v>171</v>
      </c>
      <c r="D56" s="54">
        <v>57064741</v>
      </c>
      <c r="E56" s="55">
        <v>38160000</v>
      </c>
      <c r="F56" s="55">
        <v>5300000</v>
      </c>
      <c r="G56" s="55">
        <v>0</v>
      </c>
      <c r="H56" s="55">
        <v>0</v>
      </c>
      <c r="I56" s="55">
        <v>636000</v>
      </c>
      <c r="J56" s="55">
        <v>19462149</v>
      </c>
      <c r="K56" s="55">
        <v>33631319</v>
      </c>
      <c r="L56" s="56">
        <v>154254209</v>
      </c>
      <c r="M56" s="57">
        <v>8799913</v>
      </c>
      <c r="N56" s="58">
        <v>18245430</v>
      </c>
      <c r="O56" s="55">
        <v>4218434</v>
      </c>
      <c r="P56" s="58">
        <v>20813668</v>
      </c>
      <c r="Q56" s="58">
        <v>13657094</v>
      </c>
      <c r="R56" s="58"/>
      <c r="S56" s="58">
        <v>66543108</v>
      </c>
      <c r="T56" s="58">
        <v>22335404</v>
      </c>
      <c r="U56" s="56">
        <v>154613051</v>
      </c>
      <c r="V56" s="59">
        <v>108805290</v>
      </c>
    </row>
    <row r="57" spans="1:22" s="10" customFormat="1" ht="12.75" customHeight="1">
      <c r="A57" s="25"/>
      <c r="B57" s="52" t="s">
        <v>172</v>
      </c>
      <c r="C57" s="53" t="s">
        <v>173</v>
      </c>
      <c r="D57" s="54">
        <v>42301651</v>
      </c>
      <c r="E57" s="55">
        <v>2989221</v>
      </c>
      <c r="F57" s="55">
        <v>3918010</v>
      </c>
      <c r="G57" s="55">
        <v>0</v>
      </c>
      <c r="H57" s="55">
        <v>0</v>
      </c>
      <c r="I57" s="55">
        <v>2265080</v>
      </c>
      <c r="J57" s="55">
        <v>12</v>
      </c>
      <c r="K57" s="55">
        <v>49789168</v>
      </c>
      <c r="L57" s="56">
        <v>101263142</v>
      </c>
      <c r="M57" s="57">
        <v>17121941</v>
      </c>
      <c r="N57" s="58">
        <v>43255403</v>
      </c>
      <c r="O57" s="55">
        <v>13107283</v>
      </c>
      <c r="P57" s="58">
        <v>3541605</v>
      </c>
      <c r="Q57" s="58">
        <v>4534527</v>
      </c>
      <c r="R57" s="58"/>
      <c r="S57" s="58">
        <v>62701880</v>
      </c>
      <c r="T57" s="58">
        <v>-4221302</v>
      </c>
      <c r="U57" s="56">
        <v>140041337</v>
      </c>
      <c r="V57" s="59">
        <v>-8137470</v>
      </c>
    </row>
    <row r="58" spans="1:22" s="10" customFormat="1" ht="12.75" customHeight="1">
      <c r="A58" s="25"/>
      <c r="B58" s="52" t="s">
        <v>60</v>
      </c>
      <c r="C58" s="53" t="s">
        <v>61</v>
      </c>
      <c r="D58" s="54">
        <v>912123531</v>
      </c>
      <c r="E58" s="55">
        <v>461208792</v>
      </c>
      <c r="F58" s="55">
        <v>670130373</v>
      </c>
      <c r="G58" s="55">
        <v>0</v>
      </c>
      <c r="H58" s="55">
        <v>0</v>
      </c>
      <c r="I58" s="55">
        <v>211557268</v>
      </c>
      <c r="J58" s="55">
        <v>200000000</v>
      </c>
      <c r="K58" s="55">
        <v>651535508</v>
      </c>
      <c r="L58" s="56">
        <v>3106555472</v>
      </c>
      <c r="M58" s="57">
        <v>417665110</v>
      </c>
      <c r="N58" s="58">
        <v>825168614</v>
      </c>
      <c r="O58" s="55">
        <v>398247475</v>
      </c>
      <c r="P58" s="58">
        <v>173007346</v>
      </c>
      <c r="Q58" s="58">
        <v>115700904</v>
      </c>
      <c r="R58" s="58"/>
      <c r="S58" s="58">
        <v>590852000</v>
      </c>
      <c r="T58" s="58">
        <v>719994509</v>
      </c>
      <c r="U58" s="56">
        <v>3240635958</v>
      </c>
      <c r="V58" s="59">
        <v>163862000</v>
      </c>
    </row>
    <row r="59" spans="1:22" s="10" customFormat="1" ht="12.75" customHeight="1">
      <c r="A59" s="25"/>
      <c r="B59" s="52" t="s">
        <v>174</v>
      </c>
      <c r="C59" s="53" t="s">
        <v>175</v>
      </c>
      <c r="D59" s="54">
        <v>166046924</v>
      </c>
      <c r="E59" s="55">
        <v>83778853</v>
      </c>
      <c r="F59" s="55">
        <v>0</v>
      </c>
      <c r="G59" s="55">
        <v>0</v>
      </c>
      <c r="H59" s="55">
        <v>0</v>
      </c>
      <c r="I59" s="55">
        <v>15907420</v>
      </c>
      <c r="J59" s="55">
        <v>66316000</v>
      </c>
      <c r="K59" s="55">
        <v>170867666</v>
      </c>
      <c r="L59" s="56">
        <v>502916863</v>
      </c>
      <c r="M59" s="57">
        <v>29354523</v>
      </c>
      <c r="N59" s="58">
        <v>134392595</v>
      </c>
      <c r="O59" s="55">
        <v>65146399</v>
      </c>
      <c r="P59" s="58">
        <v>50302036</v>
      </c>
      <c r="Q59" s="58">
        <v>32129097</v>
      </c>
      <c r="R59" s="58"/>
      <c r="S59" s="58">
        <v>147408000</v>
      </c>
      <c r="T59" s="58">
        <v>89765908</v>
      </c>
      <c r="U59" s="56">
        <v>548498558</v>
      </c>
      <c r="V59" s="59">
        <v>47373000</v>
      </c>
    </row>
    <row r="60" spans="1:22" s="10" customFormat="1" ht="12.75" customHeight="1">
      <c r="A60" s="25"/>
      <c r="B60" s="52" t="s">
        <v>176</v>
      </c>
      <c r="C60" s="53" t="s">
        <v>177</v>
      </c>
      <c r="D60" s="54">
        <v>236713296</v>
      </c>
      <c r="E60" s="55">
        <v>88771284</v>
      </c>
      <c r="F60" s="55">
        <v>0</v>
      </c>
      <c r="G60" s="55">
        <v>0</v>
      </c>
      <c r="H60" s="55">
        <v>0</v>
      </c>
      <c r="I60" s="55">
        <v>8046156</v>
      </c>
      <c r="J60" s="55">
        <v>74816016</v>
      </c>
      <c r="K60" s="55">
        <v>278792988</v>
      </c>
      <c r="L60" s="56">
        <v>687139740</v>
      </c>
      <c r="M60" s="57">
        <v>73195608</v>
      </c>
      <c r="N60" s="58">
        <v>82730136</v>
      </c>
      <c r="O60" s="55">
        <v>64653060</v>
      </c>
      <c r="P60" s="58">
        <v>36877800</v>
      </c>
      <c r="Q60" s="58">
        <v>46944108</v>
      </c>
      <c r="R60" s="58"/>
      <c r="S60" s="58">
        <v>220758756</v>
      </c>
      <c r="T60" s="58">
        <v>50105568</v>
      </c>
      <c r="U60" s="56">
        <v>575265036</v>
      </c>
      <c r="V60" s="59">
        <v>178411224</v>
      </c>
    </row>
    <row r="61" spans="1:22" s="10" customFormat="1" ht="12.75" customHeight="1">
      <c r="A61" s="25"/>
      <c r="B61" s="52" t="s">
        <v>178</v>
      </c>
      <c r="C61" s="53" t="s">
        <v>179</v>
      </c>
      <c r="D61" s="54">
        <v>322752036</v>
      </c>
      <c r="E61" s="55">
        <v>190908500</v>
      </c>
      <c r="F61" s="55">
        <v>0</v>
      </c>
      <c r="G61" s="55">
        <v>0</v>
      </c>
      <c r="H61" s="55">
        <v>0</v>
      </c>
      <c r="I61" s="55">
        <v>10337120</v>
      </c>
      <c r="J61" s="55">
        <v>104887110</v>
      </c>
      <c r="K61" s="55">
        <v>213199013</v>
      </c>
      <c r="L61" s="56">
        <v>842083779</v>
      </c>
      <c r="M61" s="57">
        <v>169778050</v>
      </c>
      <c r="N61" s="58">
        <v>243430180</v>
      </c>
      <c r="O61" s="55">
        <v>82135160</v>
      </c>
      <c r="P61" s="58">
        <v>61496954</v>
      </c>
      <c r="Q61" s="58">
        <v>51520109</v>
      </c>
      <c r="R61" s="58"/>
      <c r="S61" s="58">
        <v>197440000</v>
      </c>
      <c r="T61" s="58">
        <v>55986105</v>
      </c>
      <c r="U61" s="56">
        <v>861786558</v>
      </c>
      <c r="V61" s="59">
        <v>65385000</v>
      </c>
    </row>
    <row r="62" spans="1:22" s="10" customFormat="1" ht="12.75" customHeight="1">
      <c r="A62" s="25"/>
      <c r="B62" s="52" t="s">
        <v>180</v>
      </c>
      <c r="C62" s="53" t="s">
        <v>181</v>
      </c>
      <c r="D62" s="54">
        <v>146809848</v>
      </c>
      <c r="E62" s="55">
        <v>61950000</v>
      </c>
      <c r="F62" s="55">
        <v>0</v>
      </c>
      <c r="G62" s="55">
        <v>0</v>
      </c>
      <c r="H62" s="55">
        <v>0</v>
      </c>
      <c r="I62" s="55">
        <v>21012744</v>
      </c>
      <c r="J62" s="55">
        <v>56280000</v>
      </c>
      <c r="K62" s="55">
        <v>138726300</v>
      </c>
      <c r="L62" s="56">
        <v>424778892</v>
      </c>
      <c r="M62" s="57">
        <v>16698552</v>
      </c>
      <c r="N62" s="58">
        <v>61965240</v>
      </c>
      <c r="O62" s="55">
        <v>49986780</v>
      </c>
      <c r="P62" s="58">
        <v>28202928</v>
      </c>
      <c r="Q62" s="58">
        <v>27391452</v>
      </c>
      <c r="R62" s="58"/>
      <c r="S62" s="58">
        <v>121834440</v>
      </c>
      <c r="T62" s="58">
        <v>73997232</v>
      </c>
      <c r="U62" s="56">
        <v>380076624</v>
      </c>
      <c r="V62" s="59">
        <v>68406564</v>
      </c>
    </row>
    <row r="63" spans="1:22" s="10" customFormat="1" ht="12.75" customHeight="1">
      <c r="A63" s="25"/>
      <c r="B63" s="52" t="s">
        <v>182</v>
      </c>
      <c r="C63" s="53" t="s">
        <v>183</v>
      </c>
      <c r="D63" s="54">
        <v>638660282</v>
      </c>
      <c r="E63" s="55">
        <v>910263383</v>
      </c>
      <c r="F63" s="55">
        <v>0</v>
      </c>
      <c r="G63" s="55">
        <v>0</v>
      </c>
      <c r="H63" s="55">
        <v>0</v>
      </c>
      <c r="I63" s="55">
        <v>325918495</v>
      </c>
      <c r="J63" s="55">
        <v>159000000</v>
      </c>
      <c r="K63" s="55">
        <v>786482326</v>
      </c>
      <c r="L63" s="56">
        <v>2820324486</v>
      </c>
      <c r="M63" s="57">
        <v>200418491</v>
      </c>
      <c r="N63" s="58">
        <v>658656743</v>
      </c>
      <c r="O63" s="55">
        <v>92766797</v>
      </c>
      <c r="P63" s="58">
        <v>51354678</v>
      </c>
      <c r="Q63" s="58">
        <v>46846604</v>
      </c>
      <c r="R63" s="58"/>
      <c r="S63" s="58">
        <v>697884000</v>
      </c>
      <c r="T63" s="58">
        <v>365518853</v>
      </c>
      <c r="U63" s="56">
        <v>2113446166</v>
      </c>
      <c r="V63" s="59">
        <v>226307001</v>
      </c>
    </row>
    <row r="64" spans="1:22" s="10" customFormat="1" ht="12.75" customHeight="1">
      <c r="A64" s="25"/>
      <c r="B64" s="52" t="s">
        <v>184</v>
      </c>
      <c r="C64" s="53" t="s">
        <v>185</v>
      </c>
      <c r="D64" s="54">
        <v>94328290</v>
      </c>
      <c r="E64" s="55">
        <v>12623775</v>
      </c>
      <c r="F64" s="55">
        <v>3317308</v>
      </c>
      <c r="G64" s="55">
        <v>0</v>
      </c>
      <c r="H64" s="55">
        <v>0</v>
      </c>
      <c r="I64" s="55">
        <v>1966178</v>
      </c>
      <c r="J64" s="55">
        <v>15583999</v>
      </c>
      <c r="K64" s="55">
        <v>54477676</v>
      </c>
      <c r="L64" s="56">
        <v>182297226</v>
      </c>
      <c r="M64" s="57">
        <v>15549199</v>
      </c>
      <c r="N64" s="58">
        <v>11652285</v>
      </c>
      <c r="O64" s="55">
        <v>14101922</v>
      </c>
      <c r="P64" s="58">
        <v>12944984</v>
      </c>
      <c r="Q64" s="58">
        <v>12007050</v>
      </c>
      <c r="R64" s="58"/>
      <c r="S64" s="58">
        <v>90003997</v>
      </c>
      <c r="T64" s="58">
        <v>25526239</v>
      </c>
      <c r="U64" s="56">
        <v>181785676</v>
      </c>
      <c r="V64" s="59">
        <v>690360</v>
      </c>
    </row>
    <row r="65" spans="1:22" s="10" customFormat="1" ht="12.75" customHeight="1">
      <c r="A65" s="25"/>
      <c r="B65" s="52" t="s">
        <v>186</v>
      </c>
      <c r="C65" s="53" t="s">
        <v>187</v>
      </c>
      <c r="D65" s="54">
        <v>123392609</v>
      </c>
      <c r="E65" s="55">
        <v>49773815</v>
      </c>
      <c r="F65" s="55">
        <v>2615000</v>
      </c>
      <c r="G65" s="55">
        <v>0</v>
      </c>
      <c r="H65" s="55">
        <v>0</v>
      </c>
      <c r="I65" s="55">
        <v>8598122</v>
      </c>
      <c r="J65" s="55">
        <v>48570806</v>
      </c>
      <c r="K65" s="55">
        <v>67460928</v>
      </c>
      <c r="L65" s="56">
        <v>300411280</v>
      </c>
      <c r="M65" s="57">
        <v>19631056</v>
      </c>
      <c r="N65" s="58">
        <v>50379182</v>
      </c>
      <c r="O65" s="55">
        <v>53764376</v>
      </c>
      <c r="P65" s="58">
        <v>22073847</v>
      </c>
      <c r="Q65" s="58">
        <v>15380876</v>
      </c>
      <c r="R65" s="58"/>
      <c r="S65" s="58">
        <v>100370142</v>
      </c>
      <c r="T65" s="58">
        <v>44455595</v>
      </c>
      <c r="U65" s="56">
        <v>306055074</v>
      </c>
      <c r="V65" s="59">
        <v>82209168</v>
      </c>
    </row>
    <row r="66" spans="1:22" s="10" customFormat="1" ht="12.75" customHeight="1">
      <c r="A66" s="25"/>
      <c r="B66" s="52" t="s">
        <v>188</v>
      </c>
      <c r="C66" s="53" t="s">
        <v>189</v>
      </c>
      <c r="D66" s="54">
        <v>341682558</v>
      </c>
      <c r="E66" s="55">
        <v>293319427</v>
      </c>
      <c r="F66" s="55">
        <v>1411856</v>
      </c>
      <c r="G66" s="55">
        <v>0</v>
      </c>
      <c r="H66" s="55">
        <v>0</v>
      </c>
      <c r="I66" s="55">
        <v>7047800</v>
      </c>
      <c r="J66" s="55">
        <v>98159191</v>
      </c>
      <c r="K66" s="55">
        <v>218516853</v>
      </c>
      <c r="L66" s="56">
        <v>960137685</v>
      </c>
      <c r="M66" s="57">
        <v>86853722</v>
      </c>
      <c r="N66" s="58">
        <v>354724511</v>
      </c>
      <c r="O66" s="55">
        <v>148293773</v>
      </c>
      <c r="P66" s="58">
        <v>52619365</v>
      </c>
      <c r="Q66" s="58">
        <v>39173481</v>
      </c>
      <c r="R66" s="58"/>
      <c r="S66" s="58">
        <v>236305031</v>
      </c>
      <c r="T66" s="58">
        <v>61204226</v>
      </c>
      <c r="U66" s="56">
        <v>979174109</v>
      </c>
      <c r="V66" s="59">
        <v>57826544</v>
      </c>
    </row>
    <row r="67" spans="1:22" s="10" customFormat="1" ht="12.75" customHeight="1">
      <c r="A67" s="25"/>
      <c r="B67" s="52" t="s">
        <v>190</v>
      </c>
      <c r="C67" s="53" t="s">
        <v>191</v>
      </c>
      <c r="D67" s="54">
        <v>264083674</v>
      </c>
      <c r="E67" s="55">
        <v>235970195</v>
      </c>
      <c r="F67" s="55">
        <v>33955200</v>
      </c>
      <c r="G67" s="55">
        <v>0</v>
      </c>
      <c r="H67" s="55">
        <v>0</v>
      </c>
      <c r="I67" s="55">
        <v>30150551</v>
      </c>
      <c r="J67" s="55">
        <v>107926883</v>
      </c>
      <c r="K67" s="55">
        <v>193035473</v>
      </c>
      <c r="L67" s="56">
        <v>865121976</v>
      </c>
      <c r="M67" s="57">
        <v>103569750</v>
      </c>
      <c r="N67" s="58">
        <v>255406281</v>
      </c>
      <c r="O67" s="55">
        <v>79213923</v>
      </c>
      <c r="P67" s="58">
        <v>56630243</v>
      </c>
      <c r="Q67" s="58">
        <v>45405605</v>
      </c>
      <c r="R67" s="58"/>
      <c r="S67" s="58">
        <v>230016250</v>
      </c>
      <c r="T67" s="58">
        <v>57075016</v>
      </c>
      <c r="U67" s="56">
        <v>827317068</v>
      </c>
      <c r="V67" s="59">
        <v>174223750</v>
      </c>
    </row>
    <row r="68" spans="1:22" s="10" customFormat="1" ht="12.75" customHeight="1">
      <c r="A68" s="25"/>
      <c r="B68" s="52" t="s">
        <v>192</v>
      </c>
      <c r="C68" s="53" t="s">
        <v>193</v>
      </c>
      <c r="D68" s="54">
        <v>439767350</v>
      </c>
      <c r="E68" s="55">
        <v>327336740</v>
      </c>
      <c r="F68" s="55">
        <v>215669060</v>
      </c>
      <c r="G68" s="55">
        <v>0</v>
      </c>
      <c r="H68" s="55">
        <v>0</v>
      </c>
      <c r="I68" s="55">
        <v>18558550</v>
      </c>
      <c r="J68" s="55">
        <v>168521360</v>
      </c>
      <c r="K68" s="55">
        <v>320887650</v>
      </c>
      <c r="L68" s="56">
        <v>1490740710</v>
      </c>
      <c r="M68" s="57">
        <v>221206590</v>
      </c>
      <c r="N68" s="58">
        <v>334176200</v>
      </c>
      <c r="O68" s="55">
        <v>543239890</v>
      </c>
      <c r="P68" s="58">
        <v>44898690</v>
      </c>
      <c r="Q68" s="58">
        <v>40267510</v>
      </c>
      <c r="R68" s="58"/>
      <c r="S68" s="58">
        <v>229751400</v>
      </c>
      <c r="T68" s="58">
        <v>87336540</v>
      </c>
      <c r="U68" s="56">
        <v>1500876820</v>
      </c>
      <c r="V68" s="59">
        <v>83161600</v>
      </c>
    </row>
    <row r="69" spans="1:22" s="10" customFormat="1" ht="12.75" customHeight="1">
      <c r="A69" s="25"/>
      <c r="B69" s="52" t="s">
        <v>194</v>
      </c>
      <c r="C69" s="53" t="s">
        <v>195</v>
      </c>
      <c r="D69" s="54">
        <v>118209351</v>
      </c>
      <c r="E69" s="55">
        <v>11093747</v>
      </c>
      <c r="F69" s="55">
        <v>44008687</v>
      </c>
      <c r="G69" s="55">
        <v>0</v>
      </c>
      <c r="H69" s="55">
        <v>0</v>
      </c>
      <c r="I69" s="55">
        <v>45130146</v>
      </c>
      <c r="J69" s="55">
        <v>91107931</v>
      </c>
      <c r="K69" s="55">
        <v>137367694</v>
      </c>
      <c r="L69" s="56">
        <v>446917556</v>
      </c>
      <c r="M69" s="57">
        <v>35064199</v>
      </c>
      <c r="N69" s="58">
        <v>20000</v>
      </c>
      <c r="O69" s="55">
        <v>47452840</v>
      </c>
      <c r="P69" s="58">
        <v>21653847</v>
      </c>
      <c r="Q69" s="58">
        <v>15787682</v>
      </c>
      <c r="R69" s="58"/>
      <c r="S69" s="58">
        <v>116892000</v>
      </c>
      <c r="T69" s="58">
        <v>21887918</v>
      </c>
      <c r="U69" s="56">
        <v>258758486</v>
      </c>
      <c r="V69" s="59">
        <v>54134000</v>
      </c>
    </row>
    <row r="70" spans="1:22" s="10" customFormat="1" ht="12.75" customHeight="1">
      <c r="A70" s="25"/>
      <c r="B70" s="52" t="s">
        <v>62</v>
      </c>
      <c r="C70" s="53" t="s">
        <v>63</v>
      </c>
      <c r="D70" s="54">
        <v>1456464494</v>
      </c>
      <c r="E70" s="55">
        <v>1722654442</v>
      </c>
      <c r="F70" s="55">
        <v>945275922</v>
      </c>
      <c r="G70" s="55">
        <v>0</v>
      </c>
      <c r="H70" s="55">
        <v>0</v>
      </c>
      <c r="I70" s="55">
        <v>5295000</v>
      </c>
      <c r="J70" s="55">
        <v>1216438694</v>
      </c>
      <c r="K70" s="55">
        <v>1081076012</v>
      </c>
      <c r="L70" s="56">
        <v>6427204564</v>
      </c>
      <c r="M70" s="57">
        <v>975651404</v>
      </c>
      <c r="N70" s="58">
        <v>2851486441</v>
      </c>
      <c r="O70" s="55">
        <v>875558623</v>
      </c>
      <c r="P70" s="58">
        <v>331508801</v>
      </c>
      <c r="Q70" s="58">
        <v>171171365</v>
      </c>
      <c r="R70" s="58"/>
      <c r="S70" s="58">
        <v>938872150</v>
      </c>
      <c r="T70" s="58">
        <v>447924544</v>
      </c>
      <c r="U70" s="56">
        <v>6592173328</v>
      </c>
      <c r="V70" s="59">
        <v>188390850</v>
      </c>
    </row>
    <row r="71" spans="1:22" s="10" customFormat="1" ht="12.75" customHeight="1">
      <c r="A71" s="25"/>
      <c r="B71" s="52" t="s">
        <v>196</v>
      </c>
      <c r="C71" s="53" t="s">
        <v>197</v>
      </c>
      <c r="D71" s="54">
        <v>366197340</v>
      </c>
      <c r="E71" s="55">
        <v>360972809</v>
      </c>
      <c r="F71" s="55">
        <v>168661814</v>
      </c>
      <c r="G71" s="55">
        <v>0</v>
      </c>
      <c r="H71" s="55">
        <v>0</v>
      </c>
      <c r="I71" s="55">
        <v>19247972</v>
      </c>
      <c r="J71" s="55">
        <v>104844503</v>
      </c>
      <c r="K71" s="55">
        <v>381056408</v>
      </c>
      <c r="L71" s="56">
        <v>1400980846</v>
      </c>
      <c r="M71" s="57">
        <v>285543702</v>
      </c>
      <c r="N71" s="58">
        <v>452417128</v>
      </c>
      <c r="O71" s="55">
        <v>270470748</v>
      </c>
      <c r="P71" s="58">
        <v>48154101</v>
      </c>
      <c r="Q71" s="58">
        <v>49016442</v>
      </c>
      <c r="R71" s="58"/>
      <c r="S71" s="58">
        <v>158844419</v>
      </c>
      <c r="T71" s="58">
        <v>100347385</v>
      </c>
      <c r="U71" s="56">
        <v>1364793925</v>
      </c>
      <c r="V71" s="59">
        <v>72577174</v>
      </c>
    </row>
    <row r="72" spans="1:22" s="10" customFormat="1" ht="12.75" customHeight="1">
      <c r="A72" s="25"/>
      <c r="B72" s="52" t="s">
        <v>198</v>
      </c>
      <c r="C72" s="53" t="s">
        <v>199</v>
      </c>
      <c r="D72" s="54">
        <v>240038486</v>
      </c>
      <c r="E72" s="55">
        <v>308564840</v>
      </c>
      <c r="F72" s="55">
        <v>79586042</v>
      </c>
      <c r="G72" s="55">
        <v>0</v>
      </c>
      <c r="H72" s="55">
        <v>0</v>
      </c>
      <c r="I72" s="55">
        <v>7547828</v>
      </c>
      <c r="J72" s="55">
        <v>166728545</v>
      </c>
      <c r="K72" s="55">
        <v>202811443</v>
      </c>
      <c r="L72" s="56">
        <v>1005277184</v>
      </c>
      <c r="M72" s="57">
        <v>142271291</v>
      </c>
      <c r="N72" s="58">
        <v>389850522</v>
      </c>
      <c r="O72" s="55">
        <v>138551261</v>
      </c>
      <c r="P72" s="58">
        <v>34592711</v>
      </c>
      <c r="Q72" s="58">
        <v>37014062</v>
      </c>
      <c r="R72" s="58"/>
      <c r="S72" s="58">
        <v>179328479</v>
      </c>
      <c r="T72" s="58">
        <v>84955878</v>
      </c>
      <c r="U72" s="56">
        <v>1006564204</v>
      </c>
      <c r="V72" s="59">
        <v>73241000</v>
      </c>
    </row>
    <row r="73" spans="1:22" s="10" customFormat="1" ht="12.75" customHeight="1">
      <c r="A73" s="25"/>
      <c r="B73" s="60" t="s">
        <v>64</v>
      </c>
      <c r="C73" s="53" t="s">
        <v>65</v>
      </c>
      <c r="D73" s="54">
        <v>992468830</v>
      </c>
      <c r="E73" s="55">
        <v>885259056</v>
      </c>
      <c r="F73" s="55">
        <v>349671168</v>
      </c>
      <c r="G73" s="55">
        <v>0</v>
      </c>
      <c r="H73" s="55">
        <v>0</v>
      </c>
      <c r="I73" s="55">
        <v>55906819</v>
      </c>
      <c r="J73" s="55">
        <v>197996758</v>
      </c>
      <c r="K73" s="55">
        <v>919689065</v>
      </c>
      <c r="L73" s="56">
        <v>3400991696</v>
      </c>
      <c r="M73" s="57">
        <v>608220511</v>
      </c>
      <c r="N73" s="58">
        <v>1191673228</v>
      </c>
      <c r="O73" s="55">
        <v>462286313</v>
      </c>
      <c r="P73" s="58">
        <v>253997308</v>
      </c>
      <c r="Q73" s="58">
        <v>133870243</v>
      </c>
      <c r="R73" s="58"/>
      <c r="S73" s="58">
        <v>518240936</v>
      </c>
      <c r="T73" s="58">
        <v>265618447</v>
      </c>
      <c r="U73" s="56">
        <v>3433906986</v>
      </c>
      <c r="V73" s="59">
        <v>197490064</v>
      </c>
    </row>
    <row r="74" spans="1:22" s="10" customFormat="1" ht="12.75" customHeight="1">
      <c r="A74" s="25"/>
      <c r="B74" s="52" t="s">
        <v>200</v>
      </c>
      <c r="C74" s="53" t="s">
        <v>201</v>
      </c>
      <c r="D74" s="54">
        <v>445076864</v>
      </c>
      <c r="E74" s="55">
        <v>343657306</v>
      </c>
      <c r="F74" s="55">
        <v>0</v>
      </c>
      <c r="G74" s="55">
        <v>0</v>
      </c>
      <c r="H74" s="55">
        <v>0</v>
      </c>
      <c r="I74" s="55">
        <v>63386549</v>
      </c>
      <c r="J74" s="55">
        <v>500198682</v>
      </c>
      <c r="K74" s="55">
        <v>597662141</v>
      </c>
      <c r="L74" s="56">
        <v>1949981542</v>
      </c>
      <c r="M74" s="57">
        <v>603393877</v>
      </c>
      <c r="N74" s="58">
        <v>225597773</v>
      </c>
      <c r="O74" s="55">
        <v>381600837</v>
      </c>
      <c r="P74" s="58">
        <v>70411566</v>
      </c>
      <c r="Q74" s="58">
        <v>84372343</v>
      </c>
      <c r="R74" s="58"/>
      <c r="S74" s="58">
        <v>268584800</v>
      </c>
      <c r="T74" s="58">
        <v>215050005</v>
      </c>
      <c r="U74" s="56">
        <v>1849011201</v>
      </c>
      <c r="V74" s="59">
        <v>131536000</v>
      </c>
    </row>
    <row r="75" spans="1:22" s="10" customFormat="1" ht="12.75" customHeight="1">
      <c r="A75" s="25"/>
      <c r="B75" s="52" t="s">
        <v>202</v>
      </c>
      <c r="C75" s="53" t="s">
        <v>203</v>
      </c>
      <c r="D75" s="54">
        <v>637703487</v>
      </c>
      <c r="E75" s="55">
        <v>591568796</v>
      </c>
      <c r="F75" s="55">
        <v>270902654</v>
      </c>
      <c r="G75" s="55">
        <v>0</v>
      </c>
      <c r="H75" s="55">
        <v>0</v>
      </c>
      <c r="I75" s="55">
        <v>45771811</v>
      </c>
      <c r="J75" s="55">
        <v>252675384</v>
      </c>
      <c r="K75" s="55">
        <v>420193499</v>
      </c>
      <c r="L75" s="56">
        <v>2218815631</v>
      </c>
      <c r="M75" s="57">
        <v>266234464</v>
      </c>
      <c r="N75" s="58">
        <v>764944289</v>
      </c>
      <c r="O75" s="55">
        <v>362406318</v>
      </c>
      <c r="P75" s="58">
        <v>74884143</v>
      </c>
      <c r="Q75" s="58">
        <v>79873388</v>
      </c>
      <c r="R75" s="58"/>
      <c r="S75" s="58">
        <v>372573561</v>
      </c>
      <c r="T75" s="58">
        <v>123454111</v>
      </c>
      <c r="U75" s="56">
        <v>2044370274</v>
      </c>
      <c r="V75" s="59">
        <v>200623450</v>
      </c>
    </row>
    <row r="76" spans="1:22" s="10" customFormat="1" ht="12.75" customHeight="1">
      <c r="A76" s="25"/>
      <c r="B76" s="52" t="s">
        <v>204</v>
      </c>
      <c r="C76" s="53" t="s">
        <v>205</v>
      </c>
      <c r="D76" s="54">
        <v>140296395</v>
      </c>
      <c r="E76" s="55">
        <v>0</v>
      </c>
      <c r="F76" s="55">
        <v>0</v>
      </c>
      <c r="G76" s="55">
        <v>0</v>
      </c>
      <c r="H76" s="55">
        <v>0</v>
      </c>
      <c r="I76" s="55">
        <v>381185</v>
      </c>
      <c r="J76" s="55">
        <v>1823283</v>
      </c>
      <c r="K76" s="55">
        <v>172517388</v>
      </c>
      <c r="L76" s="56">
        <v>315018251</v>
      </c>
      <c r="M76" s="57">
        <v>106507222</v>
      </c>
      <c r="N76" s="58">
        <v>0</v>
      </c>
      <c r="O76" s="55">
        <v>0</v>
      </c>
      <c r="P76" s="58">
        <v>0</v>
      </c>
      <c r="Q76" s="58">
        <v>10414232</v>
      </c>
      <c r="R76" s="58"/>
      <c r="S76" s="58">
        <v>175125100</v>
      </c>
      <c r="T76" s="58">
        <v>40731794</v>
      </c>
      <c r="U76" s="56">
        <v>332778348</v>
      </c>
      <c r="V76" s="59">
        <v>31237900</v>
      </c>
    </row>
    <row r="77" spans="1:22" s="10" customFormat="1" ht="12.75" customHeight="1">
      <c r="A77" s="25"/>
      <c r="B77" s="52" t="s">
        <v>206</v>
      </c>
      <c r="C77" s="53" t="s">
        <v>207</v>
      </c>
      <c r="D77" s="54">
        <v>98389286</v>
      </c>
      <c r="E77" s="55">
        <v>0</v>
      </c>
      <c r="F77" s="55">
        <v>0</v>
      </c>
      <c r="G77" s="55">
        <v>0</v>
      </c>
      <c r="H77" s="55">
        <v>0</v>
      </c>
      <c r="I77" s="55">
        <v>34240</v>
      </c>
      <c r="J77" s="55">
        <v>4280000</v>
      </c>
      <c r="K77" s="55">
        <v>140933608</v>
      </c>
      <c r="L77" s="56">
        <v>243637134</v>
      </c>
      <c r="M77" s="57">
        <v>8069191</v>
      </c>
      <c r="N77" s="58">
        <v>0</v>
      </c>
      <c r="O77" s="55">
        <v>0</v>
      </c>
      <c r="P77" s="58">
        <v>0</v>
      </c>
      <c r="Q77" s="58">
        <v>25680</v>
      </c>
      <c r="R77" s="58"/>
      <c r="S77" s="58">
        <v>161816629</v>
      </c>
      <c r="T77" s="58">
        <v>21233680</v>
      </c>
      <c r="U77" s="56">
        <v>191145180</v>
      </c>
      <c r="V77" s="59">
        <v>36573000</v>
      </c>
    </row>
    <row r="78" spans="1:22" s="10" customFormat="1" ht="12.75" customHeight="1">
      <c r="A78" s="25"/>
      <c r="B78" s="52" t="s">
        <v>208</v>
      </c>
      <c r="C78" s="53" t="s">
        <v>209</v>
      </c>
      <c r="D78" s="54">
        <v>92989368</v>
      </c>
      <c r="E78" s="55">
        <v>38997996</v>
      </c>
      <c r="F78" s="55">
        <v>0</v>
      </c>
      <c r="G78" s="55">
        <v>0</v>
      </c>
      <c r="H78" s="55">
        <v>0</v>
      </c>
      <c r="I78" s="55">
        <v>474456</v>
      </c>
      <c r="J78" s="55">
        <v>962496</v>
      </c>
      <c r="K78" s="55">
        <v>96110820</v>
      </c>
      <c r="L78" s="56">
        <v>229535136</v>
      </c>
      <c r="M78" s="57">
        <v>28437216</v>
      </c>
      <c r="N78" s="58">
        <v>44741724</v>
      </c>
      <c r="O78" s="55">
        <v>0</v>
      </c>
      <c r="P78" s="58">
        <v>0</v>
      </c>
      <c r="Q78" s="58">
        <v>2749236</v>
      </c>
      <c r="R78" s="58"/>
      <c r="S78" s="58">
        <v>122785966</v>
      </c>
      <c r="T78" s="58">
        <v>29808132</v>
      </c>
      <c r="U78" s="56">
        <v>228522274</v>
      </c>
      <c r="V78" s="59">
        <v>24914004</v>
      </c>
    </row>
    <row r="79" spans="1:22" s="10" customFormat="1" ht="12.75" customHeight="1">
      <c r="A79" s="25"/>
      <c r="B79" s="52" t="s">
        <v>210</v>
      </c>
      <c r="C79" s="53" t="s">
        <v>211</v>
      </c>
      <c r="D79" s="54">
        <v>488520912</v>
      </c>
      <c r="E79" s="55">
        <v>110893277</v>
      </c>
      <c r="F79" s="55">
        <v>0</v>
      </c>
      <c r="G79" s="55">
        <v>0</v>
      </c>
      <c r="H79" s="55">
        <v>0</v>
      </c>
      <c r="I79" s="55">
        <v>0</v>
      </c>
      <c r="J79" s="55">
        <v>4280000</v>
      </c>
      <c r="K79" s="55">
        <v>522273070</v>
      </c>
      <c r="L79" s="56">
        <v>1125967259</v>
      </c>
      <c r="M79" s="57">
        <v>478550783</v>
      </c>
      <c r="N79" s="58">
        <v>154587921</v>
      </c>
      <c r="O79" s="55">
        <v>0</v>
      </c>
      <c r="P79" s="58">
        <v>0</v>
      </c>
      <c r="Q79" s="58">
        <v>65563983</v>
      </c>
      <c r="R79" s="58"/>
      <c r="S79" s="58">
        <v>311766081</v>
      </c>
      <c r="T79" s="58">
        <v>78550412</v>
      </c>
      <c r="U79" s="56">
        <v>1089019180</v>
      </c>
      <c r="V79" s="59">
        <v>80405997</v>
      </c>
    </row>
    <row r="80" spans="1:22" s="10" customFormat="1" ht="12.75" customHeight="1">
      <c r="A80" s="25"/>
      <c r="B80" s="52" t="s">
        <v>212</v>
      </c>
      <c r="C80" s="53" t="s">
        <v>213</v>
      </c>
      <c r="D80" s="54">
        <v>91182259</v>
      </c>
      <c r="E80" s="55">
        <v>1727800</v>
      </c>
      <c r="F80" s="55">
        <v>0</v>
      </c>
      <c r="G80" s="55">
        <v>0</v>
      </c>
      <c r="H80" s="55">
        <v>0</v>
      </c>
      <c r="I80" s="55">
        <v>7208000</v>
      </c>
      <c r="J80" s="55">
        <v>795000</v>
      </c>
      <c r="K80" s="55">
        <v>81450400</v>
      </c>
      <c r="L80" s="56">
        <v>182363459</v>
      </c>
      <c r="M80" s="57">
        <v>42400000</v>
      </c>
      <c r="N80" s="58">
        <v>0</v>
      </c>
      <c r="O80" s="55">
        <v>0</v>
      </c>
      <c r="P80" s="58">
        <v>0</v>
      </c>
      <c r="Q80" s="58">
        <v>2915000</v>
      </c>
      <c r="R80" s="58"/>
      <c r="S80" s="58">
        <v>121661500</v>
      </c>
      <c r="T80" s="58">
        <v>6482960</v>
      </c>
      <c r="U80" s="56">
        <v>173459460</v>
      </c>
      <c r="V80" s="59">
        <v>43913680</v>
      </c>
    </row>
    <row r="81" spans="1:22" s="10" customFormat="1" ht="12.75" customHeight="1">
      <c r="A81" s="25"/>
      <c r="B81" s="52" t="s">
        <v>214</v>
      </c>
      <c r="C81" s="53" t="s">
        <v>215</v>
      </c>
      <c r="D81" s="54">
        <v>153784291</v>
      </c>
      <c r="E81" s="55">
        <v>127288999</v>
      </c>
      <c r="F81" s="55">
        <v>0</v>
      </c>
      <c r="G81" s="55">
        <v>0</v>
      </c>
      <c r="H81" s="55">
        <v>0</v>
      </c>
      <c r="I81" s="55">
        <v>2809256</v>
      </c>
      <c r="J81" s="55">
        <v>809418</v>
      </c>
      <c r="K81" s="55">
        <v>185687634</v>
      </c>
      <c r="L81" s="56">
        <v>470379598</v>
      </c>
      <c r="M81" s="57">
        <v>226657749</v>
      </c>
      <c r="N81" s="58">
        <v>111761305</v>
      </c>
      <c r="O81" s="55">
        <v>0</v>
      </c>
      <c r="P81" s="58">
        <v>0</v>
      </c>
      <c r="Q81" s="58">
        <v>7539699</v>
      </c>
      <c r="R81" s="58"/>
      <c r="S81" s="58">
        <v>95971400</v>
      </c>
      <c r="T81" s="58">
        <v>28558948</v>
      </c>
      <c r="U81" s="56">
        <v>470489101</v>
      </c>
      <c r="V81" s="59">
        <v>23358600</v>
      </c>
    </row>
    <row r="82" spans="1:22" s="10" customFormat="1" ht="12.75" customHeight="1">
      <c r="A82" s="25"/>
      <c r="B82" s="52" t="s">
        <v>216</v>
      </c>
      <c r="C82" s="53" t="s">
        <v>217</v>
      </c>
      <c r="D82" s="54">
        <v>49136719</v>
      </c>
      <c r="E82" s="55">
        <v>75023613</v>
      </c>
      <c r="F82" s="55">
        <v>0</v>
      </c>
      <c r="G82" s="55">
        <v>0</v>
      </c>
      <c r="H82" s="55">
        <v>0</v>
      </c>
      <c r="I82" s="55">
        <v>0</v>
      </c>
      <c r="J82" s="55">
        <v>7740423</v>
      </c>
      <c r="K82" s="55">
        <v>36941800</v>
      </c>
      <c r="L82" s="56">
        <v>168842555</v>
      </c>
      <c r="M82" s="57">
        <v>18900630</v>
      </c>
      <c r="N82" s="58">
        <v>90825637</v>
      </c>
      <c r="O82" s="55">
        <v>0</v>
      </c>
      <c r="P82" s="58">
        <v>0</v>
      </c>
      <c r="Q82" s="58">
        <v>4132980</v>
      </c>
      <c r="R82" s="58"/>
      <c r="S82" s="58">
        <v>47267000</v>
      </c>
      <c r="T82" s="58">
        <v>20978185</v>
      </c>
      <c r="U82" s="56">
        <v>182104432</v>
      </c>
      <c r="V82" s="59">
        <v>22635000</v>
      </c>
    </row>
    <row r="83" spans="1:22" s="10" customFormat="1" ht="12.75" customHeight="1">
      <c r="A83" s="25"/>
      <c r="B83" s="52" t="s">
        <v>218</v>
      </c>
      <c r="C83" s="53" t="s">
        <v>219</v>
      </c>
      <c r="D83" s="54">
        <v>36551074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1648978</v>
      </c>
      <c r="K83" s="55">
        <v>22681001</v>
      </c>
      <c r="L83" s="56">
        <v>60881053</v>
      </c>
      <c r="M83" s="57">
        <v>7495352</v>
      </c>
      <c r="N83" s="58">
        <v>0</v>
      </c>
      <c r="O83" s="55">
        <v>0</v>
      </c>
      <c r="P83" s="58">
        <v>0</v>
      </c>
      <c r="Q83" s="58">
        <v>83522</v>
      </c>
      <c r="R83" s="58"/>
      <c r="S83" s="58">
        <v>44325000</v>
      </c>
      <c r="T83" s="58">
        <v>4148668</v>
      </c>
      <c r="U83" s="56">
        <v>56052542</v>
      </c>
      <c r="V83" s="59">
        <v>12295000</v>
      </c>
    </row>
    <row r="84" spans="1:22" s="10" customFormat="1" ht="12.75" customHeight="1">
      <c r="A84" s="25"/>
      <c r="B84" s="52" t="s">
        <v>66</v>
      </c>
      <c r="C84" s="53" t="s">
        <v>67</v>
      </c>
      <c r="D84" s="54">
        <v>1630748306</v>
      </c>
      <c r="E84" s="55">
        <v>2112661508</v>
      </c>
      <c r="F84" s="55">
        <v>704220503</v>
      </c>
      <c r="G84" s="55">
        <v>0</v>
      </c>
      <c r="H84" s="55">
        <v>0</v>
      </c>
      <c r="I84" s="55">
        <v>24371319</v>
      </c>
      <c r="J84" s="55">
        <v>130099350</v>
      </c>
      <c r="K84" s="55">
        <v>1302242354</v>
      </c>
      <c r="L84" s="56">
        <v>5904343340</v>
      </c>
      <c r="M84" s="57">
        <v>1339633297</v>
      </c>
      <c r="N84" s="58">
        <v>2781218629</v>
      </c>
      <c r="O84" s="55">
        <v>794896404</v>
      </c>
      <c r="P84" s="58">
        <v>160382945</v>
      </c>
      <c r="Q84" s="58">
        <v>122731401</v>
      </c>
      <c r="R84" s="58"/>
      <c r="S84" s="58">
        <v>724435690</v>
      </c>
      <c r="T84" s="58">
        <v>418591108</v>
      </c>
      <c r="U84" s="56">
        <v>6341889474</v>
      </c>
      <c r="V84" s="59">
        <v>487849400</v>
      </c>
    </row>
    <row r="85" spans="1:22" s="10" customFormat="1" ht="12.75" customHeight="1">
      <c r="A85" s="25"/>
      <c r="B85" s="52" t="s">
        <v>220</v>
      </c>
      <c r="C85" s="53" t="s">
        <v>221</v>
      </c>
      <c r="D85" s="54">
        <v>54147874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3579753</v>
      </c>
      <c r="K85" s="55">
        <v>63589397</v>
      </c>
      <c r="L85" s="56">
        <v>121317024</v>
      </c>
      <c r="M85" s="57">
        <v>20968520</v>
      </c>
      <c r="N85" s="58">
        <v>0</v>
      </c>
      <c r="O85" s="55">
        <v>0</v>
      </c>
      <c r="P85" s="58">
        <v>0</v>
      </c>
      <c r="Q85" s="58">
        <v>608744</v>
      </c>
      <c r="R85" s="58"/>
      <c r="S85" s="58">
        <v>77240000</v>
      </c>
      <c r="T85" s="58">
        <v>15220403</v>
      </c>
      <c r="U85" s="56">
        <v>114037667</v>
      </c>
      <c r="V85" s="59">
        <v>17027000</v>
      </c>
    </row>
    <row r="86" spans="1:22" s="10" customFormat="1" ht="12.75" customHeight="1">
      <c r="A86" s="25"/>
      <c r="B86" s="52" t="s">
        <v>222</v>
      </c>
      <c r="C86" s="53" t="s">
        <v>223</v>
      </c>
      <c r="D86" s="54">
        <v>72408984</v>
      </c>
      <c r="E86" s="55">
        <v>0</v>
      </c>
      <c r="F86" s="55">
        <v>0</v>
      </c>
      <c r="G86" s="55">
        <v>0</v>
      </c>
      <c r="H86" s="55">
        <v>0</v>
      </c>
      <c r="I86" s="55">
        <v>200230</v>
      </c>
      <c r="J86" s="55">
        <v>4167906</v>
      </c>
      <c r="K86" s="55">
        <v>66637416</v>
      </c>
      <c r="L86" s="56">
        <v>143414536</v>
      </c>
      <c r="M86" s="57">
        <v>20497138</v>
      </c>
      <c r="N86" s="58">
        <v>0</v>
      </c>
      <c r="O86" s="55">
        <v>0</v>
      </c>
      <c r="P86" s="58">
        <v>0</v>
      </c>
      <c r="Q86" s="58">
        <v>903437</v>
      </c>
      <c r="R86" s="58"/>
      <c r="S86" s="58">
        <v>86222048</v>
      </c>
      <c r="T86" s="58">
        <v>11444390</v>
      </c>
      <c r="U86" s="56">
        <v>119067013</v>
      </c>
      <c r="V86" s="59">
        <v>26733409</v>
      </c>
    </row>
    <row r="87" spans="1:22" s="10" customFormat="1" ht="12.75" customHeight="1">
      <c r="A87" s="25"/>
      <c r="B87" s="52" t="s">
        <v>224</v>
      </c>
      <c r="C87" s="53" t="s">
        <v>225</v>
      </c>
      <c r="D87" s="54">
        <v>109389608</v>
      </c>
      <c r="E87" s="55">
        <v>0</v>
      </c>
      <c r="F87" s="55">
        <v>0</v>
      </c>
      <c r="G87" s="55">
        <v>0</v>
      </c>
      <c r="H87" s="55">
        <v>0</v>
      </c>
      <c r="I87" s="55">
        <v>872482</v>
      </c>
      <c r="J87" s="55">
        <v>9703753</v>
      </c>
      <c r="K87" s="55">
        <v>91487758</v>
      </c>
      <c r="L87" s="56">
        <v>211453601</v>
      </c>
      <c r="M87" s="57">
        <v>32491243</v>
      </c>
      <c r="N87" s="58">
        <v>0</v>
      </c>
      <c r="O87" s="55">
        <v>0</v>
      </c>
      <c r="P87" s="58">
        <v>0</v>
      </c>
      <c r="Q87" s="58">
        <v>2975923</v>
      </c>
      <c r="R87" s="58"/>
      <c r="S87" s="58">
        <v>146201000</v>
      </c>
      <c r="T87" s="58">
        <v>15281661</v>
      </c>
      <c r="U87" s="56">
        <v>196949827</v>
      </c>
      <c r="V87" s="59">
        <v>30304000</v>
      </c>
    </row>
    <row r="88" spans="1:22" s="10" customFormat="1" ht="12.75" customHeight="1">
      <c r="A88" s="25"/>
      <c r="B88" s="52" t="s">
        <v>226</v>
      </c>
      <c r="C88" s="53" t="s">
        <v>227</v>
      </c>
      <c r="D88" s="54">
        <v>197272220</v>
      </c>
      <c r="E88" s="55">
        <v>220886157</v>
      </c>
      <c r="F88" s="55">
        <v>0</v>
      </c>
      <c r="G88" s="55">
        <v>0</v>
      </c>
      <c r="H88" s="55">
        <v>0</v>
      </c>
      <c r="I88" s="55">
        <v>993299</v>
      </c>
      <c r="J88" s="55">
        <v>85767816</v>
      </c>
      <c r="K88" s="55">
        <v>133069063</v>
      </c>
      <c r="L88" s="56">
        <v>637988555</v>
      </c>
      <c r="M88" s="57">
        <v>121924655</v>
      </c>
      <c r="N88" s="58">
        <v>270405022</v>
      </c>
      <c r="O88" s="55">
        <v>0</v>
      </c>
      <c r="P88" s="58">
        <v>0</v>
      </c>
      <c r="Q88" s="58">
        <v>9605858</v>
      </c>
      <c r="R88" s="58"/>
      <c r="S88" s="58">
        <v>209687436</v>
      </c>
      <c r="T88" s="58">
        <v>100594132</v>
      </c>
      <c r="U88" s="56">
        <v>712217103</v>
      </c>
      <c r="V88" s="59">
        <v>53752894</v>
      </c>
    </row>
    <row r="89" spans="1:22" s="10" customFormat="1" ht="12.75" customHeight="1">
      <c r="A89" s="25"/>
      <c r="B89" s="52" t="s">
        <v>228</v>
      </c>
      <c r="C89" s="53" t="s">
        <v>229</v>
      </c>
      <c r="D89" s="54">
        <v>419125476</v>
      </c>
      <c r="E89" s="55">
        <v>300156912</v>
      </c>
      <c r="F89" s="55">
        <v>0</v>
      </c>
      <c r="G89" s="55">
        <v>0</v>
      </c>
      <c r="H89" s="55">
        <v>0</v>
      </c>
      <c r="I89" s="55">
        <v>595524</v>
      </c>
      <c r="J89" s="55">
        <v>80782416</v>
      </c>
      <c r="K89" s="55">
        <v>365009436</v>
      </c>
      <c r="L89" s="56">
        <v>1165669764</v>
      </c>
      <c r="M89" s="57">
        <v>212655216</v>
      </c>
      <c r="N89" s="58">
        <v>421442076</v>
      </c>
      <c r="O89" s="55">
        <v>0</v>
      </c>
      <c r="P89" s="58">
        <v>0</v>
      </c>
      <c r="Q89" s="58">
        <v>29013828</v>
      </c>
      <c r="R89" s="58"/>
      <c r="S89" s="58">
        <v>276787752</v>
      </c>
      <c r="T89" s="58">
        <v>77080632</v>
      </c>
      <c r="U89" s="56">
        <v>1016979504</v>
      </c>
      <c r="V89" s="59">
        <v>73708920</v>
      </c>
    </row>
    <row r="90" spans="1:22" s="10" customFormat="1" ht="12.75" customHeight="1">
      <c r="A90" s="25"/>
      <c r="B90" s="52" t="s">
        <v>230</v>
      </c>
      <c r="C90" s="53" t="s">
        <v>231</v>
      </c>
      <c r="D90" s="54">
        <v>149544122</v>
      </c>
      <c r="E90" s="55">
        <v>115468005</v>
      </c>
      <c r="F90" s="55">
        <v>0</v>
      </c>
      <c r="G90" s="55">
        <v>0</v>
      </c>
      <c r="H90" s="55">
        <v>0</v>
      </c>
      <c r="I90" s="55">
        <v>0</v>
      </c>
      <c r="J90" s="55">
        <v>8054345</v>
      </c>
      <c r="K90" s="55">
        <v>96992668</v>
      </c>
      <c r="L90" s="56">
        <v>370059140</v>
      </c>
      <c r="M90" s="57">
        <v>94073415</v>
      </c>
      <c r="N90" s="58">
        <v>143063749</v>
      </c>
      <c r="O90" s="55">
        <v>0</v>
      </c>
      <c r="P90" s="58">
        <v>0</v>
      </c>
      <c r="Q90" s="58">
        <v>21587267</v>
      </c>
      <c r="R90" s="58"/>
      <c r="S90" s="58">
        <v>72139000</v>
      </c>
      <c r="T90" s="58">
        <v>26237306</v>
      </c>
      <c r="U90" s="56">
        <v>357100737</v>
      </c>
      <c r="V90" s="59">
        <v>16087000</v>
      </c>
    </row>
    <row r="91" spans="1:22" s="10" customFormat="1" ht="12.75" customHeight="1">
      <c r="A91" s="25"/>
      <c r="B91" s="52" t="s">
        <v>232</v>
      </c>
      <c r="C91" s="53" t="s">
        <v>233</v>
      </c>
      <c r="D91" s="54">
        <v>127820633</v>
      </c>
      <c r="E91" s="55">
        <v>19686820</v>
      </c>
      <c r="F91" s="55">
        <v>0</v>
      </c>
      <c r="G91" s="55">
        <v>0</v>
      </c>
      <c r="H91" s="55">
        <v>0</v>
      </c>
      <c r="I91" s="55">
        <v>0</v>
      </c>
      <c r="J91" s="55">
        <v>2494062</v>
      </c>
      <c r="K91" s="55">
        <v>47535561</v>
      </c>
      <c r="L91" s="56">
        <v>197537076</v>
      </c>
      <c r="M91" s="57">
        <v>38945595</v>
      </c>
      <c r="N91" s="58">
        <v>15500738</v>
      </c>
      <c r="O91" s="55">
        <v>0</v>
      </c>
      <c r="P91" s="58">
        <v>0</v>
      </c>
      <c r="Q91" s="58">
        <v>2299507</v>
      </c>
      <c r="R91" s="58"/>
      <c r="S91" s="58">
        <v>161073000</v>
      </c>
      <c r="T91" s="58">
        <v>20075728</v>
      </c>
      <c r="U91" s="56">
        <v>237894568</v>
      </c>
      <c r="V91" s="59">
        <v>47447000</v>
      </c>
    </row>
    <row r="92" spans="1:22" s="10" customFormat="1" ht="12.75" customHeight="1">
      <c r="A92" s="25"/>
      <c r="B92" s="52" t="s">
        <v>234</v>
      </c>
      <c r="C92" s="53" t="s">
        <v>235</v>
      </c>
      <c r="D92" s="54">
        <v>98806176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2000000</v>
      </c>
      <c r="K92" s="55">
        <v>141197628</v>
      </c>
      <c r="L92" s="56">
        <v>242003804</v>
      </c>
      <c r="M92" s="57">
        <v>16999980</v>
      </c>
      <c r="N92" s="58">
        <v>0</v>
      </c>
      <c r="O92" s="55">
        <v>0</v>
      </c>
      <c r="P92" s="58">
        <v>0</v>
      </c>
      <c r="Q92" s="58">
        <v>414996</v>
      </c>
      <c r="R92" s="58"/>
      <c r="S92" s="58">
        <v>204110996</v>
      </c>
      <c r="T92" s="58">
        <v>6085024</v>
      </c>
      <c r="U92" s="56">
        <v>227610996</v>
      </c>
      <c r="V92" s="59">
        <v>42194000</v>
      </c>
    </row>
    <row r="93" spans="1:22" s="10" customFormat="1" ht="12.75" customHeight="1">
      <c r="A93" s="25"/>
      <c r="B93" s="52" t="s">
        <v>236</v>
      </c>
      <c r="C93" s="53" t="s">
        <v>237</v>
      </c>
      <c r="D93" s="54">
        <v>132102946</v>
      </c>
      <c r="E93" s="55">
        <v>65331422</v>
      </c>
      <c r="F93" s="55">
        <v>0</v>
      </c>
      <c r="G93" s="55">
        <v>0</v>
      </c>
      <c r="H93" s="55">
        <v>0</v>
      </c>
      <c r="I93" s="55">
        <v>0</v>
      </c>
      <c r="J93" s="55">
        <v>14036274</v>
      </c>
      <c r="K93" s="55">
        <v>107978863</v>
      </c>
      <c r="L93" s="56">
        <v>319449505</v>
      </c>
      <c r="M93" s="57">
        <v>48498143</v>
      </c>
      <c r="N93" s="58">
        <v>86503614</v>
      </c>
      <c r="O93" s="55">
        <v>0</v>
      </c>
      <c r="P93" s="58">
        <v>0</v>
      </c>
      <c r="Q93" s="58">
        <v>8387407</v>
      </c>
      <c r="R93" s="58"/>
      <c r="S93" s="58">
        <v>158228000</v>
      </c>
      <c r="T93" s="58">
        <v>-3390098</v>
      </c>
      <c r="U93" s="56">
        <v>298227066</v>
      </c>
      <c r="V93" s="59">
        <v>31931000</v>
      </c>
    </row>
    <row r="94" spans="1:22" s="10" customFormat="1" ht="12.75" customHeight="1">
      <c r="A94" s="25"/>
      <c r="B94" s="60" t="s">
        <v>68</v>
      </c>
      <c r="C94" s="53" t="s">
        <v>69</v>
      </c>
      <c r="D94" s="54">
        <v>672688228</v>
      </c>
      <c r="E94" s="55">
        <v>614612015</v>
      </c>
      <c r="F94" s="55">
        <v>133799278</v>
      </c>
      <c r="G94" s="55">
        <v>0</v>
      </c>
      <c r="H94" s="55">
        <v>0</v>
      </c>
      <c r="I94" s="55">
        <v>45114198</v>
      </c>
      <c r="J94" s="55">
        <v>195781806</v>
      </c>
      <c r="K94" s="55">
        <v>942209461</v>
      </c>
      <c r="L94" s="56">
        <v>2604204986</v>
      </c>
      <c r="M94" s="57">
        <v>420324107</v>
      </c>
      <c r="N94" s="58">
        <v>742615886</v>
      </c>
      <c r="O94" s="55">
        <v>202013650</v>
      </c>
      <c r="P94" s="58">
        <v>125920523</v>
      </c>
      <c r="Q94" s="58">
        <v>101651357</v>
      </c>
      <c r="R94" s="58"/>
      <c r="S94" s="58">
        <v>567427575</v>
      </c>
      <c r="T94" s="58">
        <v>46019865</v>
      </c>
      <c r="U94" s="56">
        <v>2205972963</v>
      </c>
      <c r="V94" s="59">
        <v>37800000</v>
      </c>
    </row>
    <row r="95" spans="1:22" s="10" customFormat="1" ht="12.75" customHeight="1">
      <c r="A95" s="25"/>
      <c r="B95" s="52" t="s">
        <v>238</v>
      </c>
      <c r="C95" s="53" t="s">
        <v>239</v>
      </c>
      <c r="D95" s="54">
        <v>45044074</v>
      </c>
      <c r="E95" s="55">
        <v>16148661</v>
      </c>
      <c r="F95" s="55">
        <v>0</v>
      </c>
      <c r="G95" s="55">
        <v>0</v>
      </c>
      <c r="H95" s="55">
        <v>0</v>
      </c>
      <c r="I95" s="55">
        <v>7651</v>
      </c>
      <c r="J95" s="55">
        <v>1466906</v>
      </c>
      <c r="K95" s="55">
        <v>43003898</v>
      </c>
      <c r="L95" s="56">
        <v>105671190</v>
      </c>
      <c r="M95" s="57">
        <v>32812879</v>
      </c>
      <c r="N95" s="58">
        <v>19900817</v>
      </c>
      <c r="O95" s="55">
        <v>0</v>
      </c>
      <c r="P95" s="58">
        <v>0</v>
      </c>
      <c r="Q95" s="58">
        <v>1809095</v>
      </c>
      <c r="R95" s="58"/>
      <c r="S95" s="58">
        <v>39114000</v>
      </c>
      <c r="T95" s="58">
        <v>15979925</v>
      </c>
      <c r="U95" s="56">
        <v>109616716</v>
      </c>
      <c r="V95" s="59">
        <v>9714000</v>
      </c>
    </row>
    <row r="96" spans="1:22" s="10" customFormat="1" ht="12.75" customHeight="1">
      <c r="A96" s="25"/>
      <c r="B96" s="52" t="s">
        <v>240</v>
      </c>
      <c r="C96" s="53" t="s">
        <v>241</v>
      </c>
      <c r="D96" s="54">
        <v>63537461</v>
      </c>
      <c r="E96" s="55">
        <v>0</v>
      </c>
      <c r="F96" s="55">
        <v>0</v>
      </c>
      <c r="G96" s="55">
        <v>0</v>
      </c>
      <c r="H96" s="55">
        <v>0</v>
      </c>
      <c r="I96" s="55">
        <v>1316700</v>
      </c>
      <c r="J96" s="55">
        <v>0</v>
      </c>
      <c r="K96" s="55">
        <v>91745891</v>
      </c>
      <c r="L96" s="56">
        <v>156600052</v>
      </c>
      <c r="M96" s="57">
        <v>30536784</v>
      </c>
      <c r="N96" s="58">
        <v>0</v>
      </c>
      <c r="O96" s="55">
        <v>0</v>
      </c>
      <c r="P96" s="58">
        <v>0</v>
      </c>
      <c r="Q96" s="58">
        <v>1451824</v>
      </c>
      <c r="R96" s="58"/>
      <c r="S96" s="58">
        <v>108400685</v>
      </c>
      <c r="T96" s="58">
        <v>18284468</v>
      </c>
      <c r="U96" s="56">
        <v>158673761</v>
      </c>
      <c r="V96" s="59">
        <v>23205000</v>
      </c>
    </row>
    <row r="97" spans="1:22" s="10" customFormat="1" ht="12.75" customHeight="1">
      <c r="A97" s="25"/>
      <c r="B97" s="52" t="s">
        <v>242</v>
      </c>
      <c r="C97" s="53" t="s">
        <v>243</v>
      </c>
      <c r="D97" s="54">
        <v>77381575</v>
      </c>
      <c r="E97" s="55">
        <v>28422840</v>
      </c>
      <c r="F97" s="55">
        <v>0</v>
      </c>
      <c r="G97" s="55">
        <v>0</v>
      </c>
      <c r="H97" s="55">
        <v>0</v>
      </c>
      <c r="I97" s="55">
        <v>179074</v>
      </c>
      <c r="J97" s="55">
        <v>11660000</v>
      </c>
      <c r="K97" s="55">
        <v>42477029</v>
      </c>
      <c r="L97" s="56">
        <v>160120518</v>
      </c>
      <c r="M97" s="57">
        <v>27477995</v>
      </c>
      <c r="N97" s="58">
        <v>29945117</v>
      </c>
      <c r="O97" s="55">
        <v>0</v>
      </c>
      <c r="P97" s="58">
        <v>0</v>
      </c>
      <c r="Q97" s="58">
        <v>4080000</v>
      </c>
      <c r="R97" s="58"/>
      <c r="S97" s="58">
        <v>90924000</v>
      </c>
      <c r="T97" s="58">
        <v>14447644</v>
      </c>
      <c r="U97" s="56">
        <v>166874756</v>
      </c>
      <c r="V97" s="59">
        <v>39167000</v>
      </c>
    </row>
    <row r="98" spans="1:22" s="10" customFormat="1" ht="12.75" customHeight="1">
      <c r="A98" s="25"/>
      <c r="B98" s="52" t="s">
        <v>244</v>
      </c>
      <c r="C98" s="53" t="s">
        <v>245</v>
      </c>
      <c r="D98" s="54">
        <v>116133262</v>
      </c>
      <c r="E98" s="55">
        <v>38071783</v>
      </c>
      <c r="F98" s="55">
        <v>0</v>
      </c>
      <c r="G98" s="55">
        <v>0</v>
      </c>
      <c r="H98" s="55">
        <v>0</v>
      </c>
      <c r="I98" s="55">
        <v>2175960</v>
      </c>
      <c r="J98" s="55">
        <v>28757054</v>
      </c>
      <c r="K98" s="55">
        <v>106214316</v>
      </c>
      <c r="L98" s="56">
        <v>291352375</v>
      </c>
      <c r="M98" s="57">
        <v>72063976</v>
      </c>
      <c r="N98" s="58">
        <v>47484252</v>
      </c>
      <c r="O98" s="55">
        <v>0</v>
      </c>
      <c r="P98" s="58">
        <v>0</v>
      </c>
      <c r="Q98" s="58">
        <v>12171572</v>
      </c>
      <c r="R98" s="58"/>
      <c r="S98" s="58">
        <v>168223741</v>
      </c>
      <c r="T98" s="58">
        <v>21511321</v>
      </c>
      <c r="U98" s="56">
        <v>321454862</v>
      </c>
      <c r="V98" s="59">
        <v>28786900</v>
      </c>
    </row>
    <row r="99" spans="1:22" s="10" customFormat="1" ht="12.75" customHeight="1">
      <c r="A99" s="25"/>
      <c r="B99" s="52" t="s">
        <v>246</v>
      </c>
      <c r="C99" s="53" t="s">
        <v>247</v>
      </c>
      <c r="D99" s="54">
        <v>191091182</v>
      </c>
      <c r="E99" s="55">
        <v>201114973</v>
      </c>
      <c r="F99" s="55">
        <v>0</v>
      </c>
      <c r="G99" s="55">
        <v>0</v>
      </c>
      <c r="H99" s="55">
        <v>0</v>
      </c>
      <c r="I99" s="55">
        <v>0</v>
      </c>
      <c r="J99" s="55">
        <v>5881473</v>
      </c>
      <c r="K99" s="55">
        <v>190504475</v>
      </c>
      <c r="L99" s="56">
        <v>588592103</v>
      </c>
      <c r="M99" s="57">
        <v>88097632</v>
      </c>
      <c r="N99" s="58">
        <v>195455566</v>
      </c>
      <c r="O99" s="55">
        <v>41145451</v>
      </c>
      <c r="P99" s="58">
        <v>27973921</v>
      </c>
      <c r="Q99" s="58">
        <v>19302748</v>
      </c>
      <c r="R99" s="58"/>
      <c r="S99" s="58">
        <v>186045700</v>
      </c>
      <c r="T99" s="58">
        <v>32071085</v>
      </c>
      <c r="U99" s="56">
        <v>590092103</v>
      </c>
      <c r="V99" s="59">
        <v>48779300</v>
      </c>
    </row>
    <row r="100" spans="1:22" s="10" customFormat="1" ht="12.75" customHeight="1">
      <c r="A100" s="25"/>
      <c r="B100" s="52" t="s">
        <v>248</v>
      </c>
      <c r="C100" s="53" t="s">
        <v>249</v>
      </c>
      <c r="D100" s="54">
        <v>119025107</v>
      </c>
      <c r="E100" s="55">
        <v>0</v>
      </c>
      <c r="F100" s="55">
        <v>0</v>
      </c>
      <c r="G100" s="55">
        <v>0</v>
      </c>
      <c r="H100" s="55">
        <v>0</v>
      </c>
      <c r="I100" s="55">
        <v>300676</v>
      </c>
      <c r="J100" s="55">
        <v>4200000</v>
      </c>
      <c r="K100" s="55">
        <v>85561673</v>
      </c>
      <c r="L100" s="56">
        <v>209087456</v>
      </c>
      <c r="M100" s="57">
        <v>28154409</v>
      </c>
      <c r="N100" s="58">
        <v>0</v>
      </c>
      <c r="O100" s="55">
        <v>0</v>
      </c>
      <c r="P100" s="58">
        <v>0</v>
      </c>
      <c r="Q100" s="58">
        <v>1940400</v>
      </c>
      <c r="R100" s="58"/>
      <c r="S100" s="58">
        <v>179809000</v>
      </c>
      <c r="T100" s="58">
        <v>8304314</v>
      </c>
      <c r="U100" s="56">
        <v>218208123</v>
      </c>
      <c r="V100" s="59">
        <v>34179000</v>
      </c>
    </row>
    <row r="101" spans="1:22" s="10" customFormat="1" ht="12.75" customHeight="1">
      <c r="A101" s="25"/>
      <c r="B101" s="52" t="s">
        <v>250</v>
      </c>
      <c r="C101" s="53" t="s">
        <v>251</v>
      </c>
      <c r="D101" s="54">
        <v>174824808</v>
      </c>
      <c r="E101" s="55">
        <v>69559</v>
      </c>
      <c r="F101" s="55">
        <v>80960400</v>
      </c>
      <c r="G101" s="55">
        <v>0</v>
      </c>
      <c r="H101" s="55">
        <v>0</v>
      </c>
      <c r="I101" s="55">
        <v>0</v>
      </c>
      <c r="J101" s="55">
        <v>0</v>
      </c>
      <c r="K101" s="55">
        <v>154484271</v>
      </c>
      <c r="L101" s="56">
        <v>410339038</v>
      </c>
      <c r="M101" s="57">
        <v>99107336</v>
      </c>
      <c r="N101" s="58">
        <v>86017648</v>
      </c>
      <c r="O101" s="55">
        <v>0</v>
      </c>
      <c r="P101" s="58">
        <v>0</v>
      </c>
      <c r="Q101" s="58">
        <v>10075804</v>
      </c>
      <c r="R101" s="58"/>
      <c r="S101" s="58">
        <v>199532868</v>
      </c>
      <c r="T101" s="58">
        <v>8749344</v>
      </c>
      <c r="U101" s="56">
        <v>403483000</v>
      </c>
      <c r="V101" s="59">
        <v>32125798</v>
      </c>
    </row>
    <row r="102" spans="1:22" s="10" customFormat="1" ht="12.75" customHeight="1">
      <c r="A102" s="25"/>
      <c r="B102" s="52" t="s">
        <v>252</v>
      </c>
      <c r="C102" s="53" t="s">
        <v>253</v>
      </c>
      <c r="D102" s="54">
        <v>109246087</v>
      </c>
      <c r="E102" s="55">
        <v>0</v>
      </c>
      <c r="F102" s="55">
        <v>0</v>
      </c>
      <c r="G102" s="55">
        <v>0</v>
      </c>
      <c r="H102" s="55">
        <v>0</v>
      </c>
      <c r="I102" s="55">
        <v>110770</v>
      </c>
      <c r="J102" s="55">
        <v>5360596</v>
      </c>
      <c r="K102" s="55">
        <v>107793584</v>
      </c>
      <c r="L102" s="56">
        <v>222511037</v>
      </c>
      <c r="M102" s="57">
        <v>21668638</v>
      </c>
      <c r="N102" s="58">
        <v>0</v>
      </c>
      <c r="O102" s="55">
        <v>0</v>
      </c>
      <c r="P102" s="58">
        <v>0</v>
      </c>
      <c r="Q102" s="58">
        <v>475011</v>
      </c>
      <c r="R102" s="58"/>
      <c r="S102" s="58">
        <v>198349000</v>
      </c>
      <c r="T102" s="58">
        <v>18696888</v>
      </c>
      <c r="U102" s="56">
        <v>239189537</v>
      </c>
      <c r="V102" s="59">
        <v>37486000</v>
      </c>
    </row>
    <row r="103" spans="1:22" s="10" customFormat="1" ht="12.75" customHeight="1">
      <c r="A103" s="25"/>
      <c r="B103" s="52" t="s">
        <v>254</v>
      </c>
      <c r="C103" s="53" t="s">
        <v>255</v>
      </c>
      <c r="D103" s="54">
        <v>114220060</v>
      </c>
      <c r="E103" s="55">
        <v>0</v>
      </c>
      <c r="F103" s="55">
        <v>0</v>
      </c>
      <c r="G103" s="55">
        <v>0</v>
      </c>
      <c r="H103" s="55">
        <v>0</v>
      </c>
      <c r="I103" s="55">
        <v>1844500</v>
      </c>
      <c r="J103" s="55">
        <v>22846463</v>
      </c>
      <c r="K103" s="55">
        <v>150085716</v>
      </c>
      <c r="L103" s="56">
        <v>288996739</v>
      </c>
      <c r="M103" s="57">
        <v>30647102</v>
      </c>
      <c r="N103" s="58">
        <v>0</v>
      </c>
      <c r="O103" s="55">
        <v>0</v>
      </c>
      <c r="P103" s="58">
        <v>0</v>
      </c>
      <c r="Q103" s="58">
        <v>3926826</v>
      </c>
      <c r="R103" s="58"/>
      <c r="S103" s="58">
        <v>217457064</v>
      </c>
      <c r="T103" s="58">
        <v>20209829</v>
      </c>
      <c r="U103" s="56">
        <v>272240821</v>
      </c>
      <c r="V103" s="59">
        <v>64041040</v>
      </c>
    </row>
    <row r="104" spans="1:22" s="10" customFormat="1" ht="12.75" customHeight="1">
      <c r="A104" s="25"/>
      <c r="B104" s="52" t="s">
        <v>256</v>
      </c>
      <c r="C104" s="53" t="s">
        <v>257</v>
      </c>
      <c r="D104" s="54">
        <v>117687165</v>
      </c>
      <c r="E104" s="55">
        <v>0</v>
      </c>
      <c r="F104" s="55">
        <v>0</v>
      </c>
      <c r="G104" s="55">
        <v>0</v>
      </c>
      <c r="H104" s="55">
        <v>0</v>
      </c>
      <c r="I104" s="55">
        <v>2320912</v>
      </c>
      <c r="J104" s="55">
        <v>13000000</v>
      </c>
      <c r="K104" s="55">
        <v>154819751</v>
      </c>
      <c r="L104" s="56">
        <v>287827828</v>
      </c>
      <c r="M104" s="57">
        <v>36178578</v>
      </c>
      <c r="N104" s="58">
        <v>0</v>
      </c>
      <c r="O104" s="55">
        <v>0</v>
      </c>
      <c r="P104" s="58">
        <v>0</v>
      </c>
      <c r="Q104" s="58">
        <v>9393590</v>
      </c>
      <c r="R104" s="58"/>
      <c r="S104" s="58">
        <v>203269300</v>
      </c>
      <c r="T104" s="58">
        <v>21255809</v>
      </c>
      <c r="U104" s="56">
        <v>270097277</v>
      </c>
      <c r="V104" s="59">
        <v>32343700</v>
      </c>
    </row>
    <row r="105" spans="1:22" s="10" customFormat="1" ht="12.75" customHeight="1">
      <c r="A105" s="25"/>
      <c r="B105" s="52" t="s">
        <v>258</v>
      </c>
      <c r="C105" s="53" t="s">
        <v>259</v>
      </c>
      <c r="D105" s="54">
        <v>101217000</v>
      </c>
      <c r="E105" s="55">
        <v>0</v>
      </c>
      <c r="F105" s="55">
        <v>0</v>
      </c>
      <c r="G105" s="55">
        <v>0</v>
      </c>
      <c r="H105" s="55">
        <v>0</v>
      </c>
      <c r="I105" s="55">
        <v>157500</v>
      </c>
      <c r="J105" s="55">
        <v>7660075</v>
      </c>
      <c r="K105" s="55">
        <v>74391057</v>
      </c>
      <c r="L105" s="56">
        <v>183425632</v>
      </c>
      <c r="M105" s="57">
        <v>19759470</v>
      </c>
      <c r="N105" s="58">
        <v>0</v>
      </c>
      <c r="O105" s="55">
        <v>0</v>
      </c>
      <c r="P105" s="58">
        <v>0</v>
      </c>
      <c r="Q105" s="58">
        <v>2545720</v>
      </c>
      <c r="R105" s="58"/>
      <c r="S105" s="58">
        <v>132425000</v>
      </c>
      <c r="T105" s="58">
        <v>10273435</v>
      </c>
      <c r="U105" s="56">
        <v>165003625</v>
      </c>
      <c r="V105" s="59">
        <v>22761000</v>
      </c>
    </row>
    <row r="106" spans="1:22" s="10" customFormat="1" ht="12.75" customHeight="1">
      <c r="A106" s="25"/>
      <c r="B106" s="52" t="s">
        <v>260</v>
      </c>
      <c r="C106" s="53" t="s">
        <v>261</v>
      </c>
      <c r="D106" s="54">
        <v>82627000</v>
      </c>
      <c r="E106" s="55">
        <v>0</v>
      </c>
      <c r="F106" s="55">
        <v>0</v>
      </c>
      <c r="G106" s="55">
        <v>0</v>
      </c>
      <c r="H106" s="55">
        <v>0</v>
      </c>
      <c r="I106" s="55">
        <v>745500</v>
      </c>
      <c r="J106" s="55">
        <v>1698096</v>
      </c>
      <c r="K106" s="55">
        <v>109176162</v>
      </c>
      <c r="L106" s="56">
        <v>194246758</v>
      </c>
      <c r="M106" s="57">
        <v>27168100</v>
      </c>
      <c r="N106" s="58">
        <v>0</v>
      </c>
      <c r="O106" s="55">
        <v>0</v>
      </c>
      <c r="P106" s="58">
        <v>0</v>
      </c>
      <c r="Q106" s="58">
        <v>737600</v>
      </c>
      <c r="R106" s="58"/>
      <c r="S106" s="58">
        <v>170413300</v>
      </c>
      <c r="T106" s="58">
        <v>3382900</v>
      </c>
      <c r="U106" s="56">
        <v>201701900</v>
      </c>
      <c r="V106" s="59">
        <v>26643700</v>
      </c>
    </row>
    <row r="107" spans="1:22" s="10" customFormat="1" ht="12.75" customHeight="1">
      <c r="A107" s="25"/>
      <c r="B107" s="52" t="s">
        <v>70</v>
      </c>
      <c r="C107" s="53" t="s">
        <v>71</v>
      </c>
      <c r="D107" s="54">
        <v>1069800900</v>
      </c>
      <c r="E107" s="55">
        <v>1082083400</v>
      </c>
      <c r="F107" s="55">
        <v>114836300</v>
      </c>
      <c r="G107" s="55">
        <v>0</v>
      </c>
      <c r="H107" s="55">
        <v>0</v>
      </c>
      <c r="I107" s="55">
        <v>82761500</v>
      </c>
      <c r="J107" s="55">
        <v>36750000</v>
      </c>
      <c r="K107" s="55">
        <v>1287629400</v>
      </c>
      <c r="L107" s="56">
        <v>3673861500</v>
      </c>
      <c r="M107" s="57">
        <v>572208900</v>
      </c>
      <c r="N107" s="58">
        <v>1762756900</v>
      </c>
      <c r="O107" s="55">
        <v>435424100</v>
      </c>
      <c r="P107" s="58">
        <v>118360100</v>
      </c>
      <c r="Q107" s="58">
        <v>124224400</v>
      </c>
      <c r="R107" s="58"/>
      <c r="S107" s="58">
        <v>456492400</v>
      </c>
      <c r="T107" s="58">
        <v>152834700</v>
      </c>
      <c r="U107" s="56">
        <v>3622301500</v>
      </c>
      <c r="V107" s="59">
        <v>154788600</v>
      </c>
    </row>
    <row r="108" spans="1:22" s="10" customFormat="1" ht="12.75" customHeight="1">
      <c r="A108" s="25"/>
      <c r="B108" s="52" t="s">
        <v>262</v>
      </c>
      <c r="C108" s="53" t="s">
        <v>263</v>
      </c>
      <c r="D108" s="54">
        <v>192952290</v>
      </c>
      <c r="E108" s="55">
        <v>66150010</v>
      </c>
      <c r="F108" s="55">
        <v>0</v>
      </c>
      <c r="G108" s="55">
        <v>0</v>
      </c>
      <c r="H108" s="55">
        <v>0</v>
      </c>
      <c r="I108" s="55">
        <v>330060</v>
      </c>
      <c r="J108" s="55">
        <v>45817260</v>
      </c>
      <c r="K108" s="55">
        <v>187841270</v>
      </c>
      <c r="L108" s="56">
        <v>493090890</v>
      </c>
      <c r="M108" s="57">
        <v>64305370</v>
      </c>
      <c r="N108" s="58">
        <v>82084460</v>
      </c>
      <c r="O108" s="55">
        <v>0</v>
      </c>
      <c r="P108" s="58">
        <v>0</v>
      </c>
      <c r="Q108" s="58">
        <v>13521190</v>
      </c>
      <c r="R108" s="58"/>
      <c r="S108" s="58">
        <v>221060840</v>
      </c>
      <c r="T108" s="58">
        <v>68860330</v>
      </c>
      <c r="U108" s="56">
        <v>449832190</v>
      </c>
      <c r="V108" s="59">
        <v>48536150</v>
      </c>
    </row>
    <row r="109" spans="1:22" s="10" customFormat="1" ht="12.75" customHeight="1">
      <c r="A109" s="25"/>
      <c r="B109" s="52" t="s">
        <v>264</v>
      </c>
      <c r="C109" s="53" t="s">
        <v>265</v>
      </c>
      <c r="D109" s="54">
        <v>70497019</v>
      </c>
      <c r="E109" s="55">
        <v>25885912</v>
      </c>
      <c r="F109" s="55">
        <v>0</v>
      </c>
      <c r="G109" s="55">
        <v>0</v>
      </c>
      <c r="H109" s="55">
        <v>0</v>
      </c>
      <c r="I109" s="55">
        <v>0</v>
      </c>
      <c r="J109" s="55">
        <v>9434000</v>
      </c>
      <c r="K109" s="55">
        <v>63733056</v>
      </c>
      <c r="L109" s="56">
        <v>169549987</v>
      </c>
      <c r="M109" s="57">
        <v>38199365</v>
      </c>
      <c r="N109" s="58">
        <v>34601046</v>
      </c>
      <c r="O109" s="55">
        <v>0</v>
      </c>
      <c r="P109" s="58">
        <v>0</v>
      </c>
      <c r="Q109" s="58">
        <v>2183428</v>
      </c>
      <c r="R109" s="58"/>
      <c r="S109" s="58">
        <v>92909000</v>
      </c>
      <c r="T109" s="58">
        <v>12269266</v>
      </c>
      <c r="U109" s="56">
        <v>180162105</v>
      </c>
      <c r="V109" s="59">
        <v>31152000</v>
      </c>
    </row>
    <row r="110" spans="1:22" s="10" customFormat="1" ht="12.75" customHeight="1">
      <c r="A110" s="25"/>
      <c r="B110" s="52" t="s">
        <v>266</v>
      </c>
      <c r="C110" s="53" t="s">
        <v>267</v>
      </c>
      <c r="D110" s="54">
        <v>69844260</v>
      </c>
      <c r="E110" s="55">
        <v>17000000</v>
      </c>
      <c r="F110" s="55">
        <v>0</v>
      </c>
      <c r="G110" s="55">
        <v>0</v>
      </c>
      <c r="H110" s="55">
        <v>0</v>
      </c>
      <c r="I110" s="55">
        <v>0</v>
      </c>
      <c r="J110" s="55">
        <v>2700000</v>
      </c>
      <c r="K110" s="55">
        <v>103497740</v>
      </c>
      <c r="L110" s="56">
        <v>193042000</v>
      </c>
      <c r="M110" s="57">
        <v>50504716</v>
      </c>
      <c r="N110" s="58">
        <v>22169650</v>
      </c>
      <c r="O110" s="55">
        <v>0</v>
      </c>
      <c r="P110" s="58">
        <v>0</v>
      </c>
      <c r="Q110" s="58">
        <v>1000000</v>
      </c>
      <c r="R110" s="58"/>
      <c r="S110" s="58">
        <v>113171000</v>
      </c>
      <c r="T110" s="58">
        <v>6473000</v>
      </c>
      <c r="U110" s="56">
        <v>193318366</v>
      </c>
      <c r="V110" s="59">
        <v>0</v>
      </c>
    </row>
    <row r="111" spans="1:22" s="10" customFormat="1" ht="12.75" customHeight="1">
      <c r="A111" s="25"/>
      <c r="B111" s="52" t="s">
        <v>268</v>
      </c>
      <c r="C111" s="53" t="s">
        <v>269</v>
      </c>
      <c r="D111" s="54">
        <v>129709852</v>
      </c>
      <c r="E111" s="55">
        <v>29208558</v>
      </c>
      <c r="F111" s="55">
        <v>0</v>
      </c>
      <c r="G111" s="55">
        <v>0</v>
      </c>
      <c r="H111" s="55">
        <v>0</v>
      </c>
      <c r="I111" s="55">
        <v>0</v>
      </c>
      <c r="J111" s="55">
        <v>34016560</v>
      </c>
      <c r="K111" s="55">
        <v>132050856</v>
      </c>
      <c r="L111" s="56">
        <v>324985826</v>
      </c>
      <c r="M111" s="57">
        <v>54893310</v>
      </c>
      <c r="N111" s="58">
        <v>45133514</v>
      </c>
      <c r="O111" s="55">
        <v>0</v>
      </c>
      <c r="P111" s="58">
        <v>0</v>
      </c>
      <c r="Q111" s="58">
        <v>10543927</v>
      </c>
      <c r="R111" s="58"/>
      <c r="S111" s="58">
        <v>204791800</v>
      </c>
      <c r="T111" s="58">
        <v>24302013</v>
      </c>
      <c r="U111" s="56">
        <v>339664564</v>
      </c>
      <c r="V111" s="59">
        <v>36077200</v>
      </c>
    </row>
    <row r="112" spans="1:22" s="10" customFormat="1" ht="12.75" customHeight="1">
      <c r="A112" s="25"/>
      <c r="B112" s="52" t="s">
        <v>270</v>
      </c>
      <c r="C112" s="53" t="s">
        <v>271</v>
      </c>
      <c r="D112" s="54">
        <v>535057464</v>
      </c>
      <c r="E112" s="55">
        <v>817927716</v>
      </c>
      <c r="F112" s="55">
        <v>0</v>
      </c>
      <c r="G112" s="55">
        <v>0</v>
      </c>
      <c r="H112" s="55">
        <v>0</v>
      </c>
      <c r="I112" s="55">
        <v>36329940</v>
      </c>
      <c r="J112" s="55">
        <v>128732604</v>
      </c>
      <c r="K112" s="55">
        <v>469836960</v>
      </c>
      <c r="L112" s="56">
        <v>1987884684</v>
      </c>
      <c r="M112" s="57">
        <v>559656900</v>
      </c>
      <c r="N112" s="58">
        <v>975155952</v>
      </c>
      <c r="O112" s="55">
        <v>0</v>
      </c>
      <c r="P112" s="58">
        <v>0</v>
      </c>
      <c r="Q112" s="58">
        <v>69284988</v>
      </c>
      <c r="R112" s="58"/>
      <c r="S112" s="58">
        <v>214135596</v>
      </c>
      <c r="T112" s="58">
        <v>152319540</v>
      </c>
      <c r="U112" s="56">
        <v>1970552976</v>
      </c>
      <c r="V112" s="59">
        <v>69263052</v>
      </c>
    </row>
    <row r="113" spans="1:22" s="10" customFormat="1" ht="12.75" customHeight="1">
      <c r="A113" s="25"/>
      <c r="B113" s="52" t="s">
        <v>272</v>
      </c>
      <c r="C113" s="53" t="s">
        <v>273</v>
      </c>
      <c r="D113" s="54">
        <v>86295119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2615000</v>
      </c>
      <c r="K113" s="55">
        <v>116684093</v>
      </c>
      <c r="L113" s="56">
        <v>205594212</v>
      </c>
      <c r="M113" s="57">
        <v>19862427</v>
      </c>
      <c r="N113" s="58">
        <v>0</v>
      </c>
      <c r="O113" s="55">
        <v>0</v>
      </c>
      <c r="P113" s="58">
        <v>0</v>
      </c>
      <c r="Q113" s="58">
        <v>104600</v>
      </c>
      <c r="R113" s="58"/>
      <c r="S113" s="58">
        <v>175360000</v>
      </c>
      <c r="T113" s="58">
        <v>13560344</v>
      </c>
      <c r="U113" s="56">
        <v>208887371</v>
      </c>
      <c r="V113" s="59">
        <v>31938000</v>
      </c>
    </row>
    <row r="114" spans="1:22" s="10" customFormat="1" ht="12.75" customHeight="1">
      <c r="A114" s="25"/>
      <c r="B114" s="52" t="s">
        <v>274</v>
      </c>
      <c r="C114" s="53" t="s">
        <v>275</v>
      </c>
      <c r="D114" s="54">
        <v>58061283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2600000</v>
      </c>
      <c r="K114" s="55">
        <v>74532899</v>
      </c>
      <c r="L114" s="56">
        <v>135194182</v>
      </c>
      <c r="M114" s="57">
        <v>24641313</v>
      </c>
      <c r="N114" s="58">
        <v>0</v>
      </c>
      <c r="O114" s="55">
        <v>0</v>
      </c>
      <c r="P114" s="58">
        <v>0</v>
      </c>
      <c r="Q114" s="58">
        <v>141400</v>
      </c>
      <c r="R114" s="58"/>
      <c r="S114" s="58">
        <v>106290080</v>
      </c>
      <c r="T114" s="58">
        <v>4065146</v>
      </c>
      <c r="U114" s="56">
        <v>135137939</v>
      </c>
      <c r="V114" s="59">
        <v>23353200</v>
      </c>
    </row>
    <row r="115" spans="1:22" s="10" customFormat="1" ht="12.75" customHeight="1">
      <c r="A115" s="25"/>
      <c r="B115" s="60" t="s">
        <v>276</v>
      </c>
      <c r="C115" s="53" t="s">
        <v>277</v>
      </c>
      <c r="D115" s="54">
        <v>141537127</v>
      </c>
      <c r="E115" s="55">
        <v>120952129</v>
      </c>
      <c r="F115" s="55">
        <v>0</v>
      </c>
      <c r="G115" s="55">
        <v>0</v>
      </c>
      <c r="H115" s="55">
        <v>0</v>
      </c>
      <c r="I115" s="55">
        <v>0</v>
      </c>
      <c r="J115" s="55">
        <v>9414000</v>
      </c>
      <c r="K115" s="55">
        <v>157955449</v>
      </c>
      <c r="L115" s="56">
        <v>429858705</v>
      </c>
      <c r="M115" s="57">
        <v>130095752</v>
      </c>
      <c r="N115" s="58">
        <v>164517282</v>
      </c>
      <c r="O115" s="55">
        <v>0</v>
      </c>
      <c r="P115" s="58">
        <v>0</v>
      </c>
      <c r="Q115" s="58">
        <v>23977062</v>
      </c>
      <c r="R115" s="58"/>
      <c r="S115" s="58">
        <v>77132040</v>
      </c>
      <c r="T115" s="58">
        <v>32046035</v>
      </c>
      <c r="U115" s="56">
        <v>427768171</v>
      </c>
      <c r="V115" s="59">
        <v>18398094</v>
      </c>
    </row>
    <row r="116" spans="1:22" s="10" customFormat="1" ht="12.75" customHeight="1">
      <c r="A116" s="25"/>
      <c r="B116" s="52" t="s">
        <v>278</v>
      </c>
      <c r="C116" s="53" t="s">
        <v>279</v>
      </c>
      <c r="D116" s="54">
        <v>98071526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2186140</v>
      </c>
      <c r="K116" s="55">
        <v>108265068</v>
      </c>
      <c r="L116" s="56">
        <v>208522734</v>
      </c>
      <c r="M116" s="57">
        <v>33788080</v>
      </c>
      <c r="N116" s="58">
        <v>0</v>
      </c>
      <c r="O116" s="55">
        <v>0</v>
      </c>
      <c r="P116" s="58">
        <v>0</v>
      </c>
      <c r="Q116" s="58">
        <v>3448000</v>
      </c>
      <c r="R116" s="58"/>
      <c r="S116" s="58">
        <v>259913837</v>
      </c>
      <c r="T116" s="58">
        <v>19990212</v>
      </c>
      <c r="U116" s="56">
        <v>317140129</v>
      </c>
      <c r="V116" s="59">
        <v>27989914</v>
      </c>
    </row>
    <row r="117" spans="1:22" s="10" customFormat="1" ht="12.75" customHeight="1">
      <c r="A117" s="25"/>
      <c r="B117" s="52" t="s">
        <v>280</v>
      </c>
      <c r="C117" s="53" t="s">
        <v>281</v>
      </c>
      <c r="D117" s="54">
        <v>135051660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2738436</v>
      </c>
      <c r="K117" s="55">
        <v>192461604</v>
      </c>
      <c r="L117" s="56">
        <v>330251700</v>
      </c>
      <c r="M117" s="57">
        <v>9661641</v>
      </c>
      <c r="N117" s="58">
        <v>0</v>
      </c>
      <c r="O117" s="55">
        <v>0</v>
      </c>
      <c r="P117" s="58">
        <v>0</v>
      </c>
      <c r="Q117" s="58">
        <v>2879772</v>
      </c>
      <c r="R117" s="58"/>
      <c r="S117" s="58">
        <v>220107000</v>
      </c>
      <c r="T117" s="58">
        <v>16423096</v>
      </c>
      <c r="U117" s="56">
        <v>249071509</v>
      </c>
      <c r="V117" s="59">
        <v>54668000</v>
      </c>
    </row>
    <row r="118" spans="1:22" s="10" customFormat="1" ht="12.75" customHeight="1">
      <c r="A118" s="25"/>
      <c r="B118" s="52" t="s">
        <v>282</v>
      </c>
      <c r="C118" s="53" t="s">
        <v>283</v>
      </c>
      <c r="D118" s="54">
        <v>85903503</v>
      </c>
      <c r="E118" s="55">
        <v>0</v>
      </c>
      <c r="F118" s="55">
        <v>0</v>
      </c>
      <c r="G118" s="55">
        <v>0</v>
      </c>
      <c r="H118" s="55">
        <v>0</v>
      </c>
      <c r="I118" s="55">
        <v>304898</v>
      </c>
      <c r="J118" s="55">
        <v>11568690</v>
      </c>
      <c r="K118" s="55">
        <v>112095878</v>
      </c>
      <c r="L118" s="56">
        <v>209872969</v>
      </c>
      <c r="M118" s="57">
        <v>36008971</v>
      </c>
      <c r="N118" s="58">
        <v>0</v>
      </c>
      <c r="O118" s="55">
        <v>0</v>
      </c>
      <c r="P118" s="58">
        <v>0</v>
      </c>
      <c r="Q118" s="58">
        <v>3774313</v>
      </c>
      <c r="R118" s="58"/>
      <c r="S118" s="58">
        <v>149268000</v>
      </c>
      <c r="T118" s="58">
        <v>23336703</v>
      </c>
      <c r="U118" s="56">
        <v>212387987</v>
      </c>
      <c r="V118" s="59">
        <v>29050000</v>
      </c>
    </row>
    <row r="119" spans="1:22" s="10" customFormat="1" ht="12.75" customHeight="1">
      <c r="A119" s="25"/>
      <c r="B119" s="52" t="s">
        <v>284</v>
      </c>
      <c r="C119" s="53" t="s">
        <v>285</v>
      </c>
      <c r="D119" s="54">
        <v>208735745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30000000</v>
      </c>
      <c r="K119" s="55">
        <v>216926929</v>
      </c>
      <c r="L119" s="56">
        <v>455662674</v>
      </c>
      <c r="M119" s="57">
        <v>81304683</v>
      </c>
      <c r="N119" s="58">
        <v>0</v>
      </c>
      <c r="O119" s="55">
        <v>0</v>
      </c>
      <c r="P119" s="58">
        <v>0</v>
      </c>
      <c r="Q119" s="58">
        <v>6205092</v>
      </c>
      <c r="R119" s="58"/>
      <c r="S119" s="58">
        <v>347130000</v>
      </c>
      <c r="T119" s="58">
        <v>48084532</v>
      </c>
      <c r="U119" s="56">
        <v>482724307</v>
      </c>
      <c r="V119" s="59">
        <v>65468000</v>
      </c>
    </row>
    <row r="120" spans="1:22" s="10" customFormat="1" ht="12.75" customHeight="1">
      <c r="A120" s="25"/>
      <c r="B120" s="52" t="s">
        <v>286</v>
      </c>
      <c r="C120" s="53" t="s">
        <v>287</v>
      </c>
      <c r="D120" s="54">
        <v>153170033</v>
      </c>
      <c r="E120" s="55">
        <v>20281424</v>
      </c>
      <c r="F120" s="55">
        <v>0</v>
      </c>
      <c r="G120" s="55">
        <v>0</v>
      </c>
      <c r="H120" s="55">
        <v>0</v>
      </c>
      <c r="I120" s="55">
        <v>0</v>
      </c>
      <c r="J120" s="55">
        <v>2249937</v>
      </c>
      <c r="K120" s="55">
        <v>206473346</v>
      </c>
      <c r="L120" s="56">
        <v>382174740</v>
      </c>
      <c r="M120" s="57">
        <v>19391256</v>
      </c>
      <c r="N120" s="58">
        <v>15604149</v>
      </c>
      <c r="O120" s="55">
        <v>0</v>
      </c>
      <c r="P120" s="58">
        <v>0</v>
      </c>
      <c r="Q120" s="58">
        <v>7293021</v>
      </c>
      <c r="R120" s="58"/>
      <c r="S120" s="58">
        <v>326817000</v>
      </c>
      <c r="T120" s="58">
        <v>66453388</v>
      </c>
      <c r="U120" s="56">
        <v>435558814</v>
      </c>
      <c r="V120" s="59">
        <v>71124000</v>
      </c>
    </row>
    <row r="121" spans="1:22" s="10" customFormat="1" ht="12.75" customHeight="1">
      <c r="A121" s="25"/>
      <c r="B121" s="52" t="s">
        <v>288</v>
      </c>
      <c r="C121" s="53" t="s">
        <v>289</v>
      </c>
      <c r="D121" s="54">
        <v>392102782</v>
      </c>
      <c r="E121" s="55">
        <v>428860000</v>
      </c>
      <c r="F121" s="55">
        <v>0</v>
      </c>
      <c r="G121" s="55">
        <v>0</v>
      </c>
      <c r="H121" s="55">
        <v>0</v>
      </c>
      <c r="I121" s="55">
        <v>14910947</v>
      </c>
      <c r="J121" s="55">
        <v>73257342</v>
      </c>
      <c r="K121" s="55">
        <v>421091502</v>
      </c>
      <c r="L121" s="56">
        <v>1330222573</v>
      </c>
      <c r="M121" s="57">
        <v>138595000</v>
      </c>
      <c r="N121" s="58">
        <v>597492247</v>
      </c>
      <c r="O121" s="55">
        <v>0</v>
      </c>
      <c r="P121" s="58">
        <v>0</v>
      </c>
      <c r="Q121" s="58">
        <v>37045275</v>
      </c>
      <c r="R121" s="58"/>
      <c r="S121" s="58">
        <v>470189500</v>
      </c>
      <c r="T121" s="58">
        <v>139772905</v>
      </c>
      <c r="U121" s="56">
        <v>1383094927</v>
      </c>
      <c r="V121" s="59">
        <v>96829700</v>
      </c>
    </row>
    <row r="122" spans="1:22" s="10" customFormat="1" ht="12.75" customHeight="1">
      <c r="A122" s="25"/>
      <c r="B122" s="52" t="s">
        <v>290</v>
      </c>
      <c r="C122" s="53" t="s">
        <v>291</v>
      </c>
      <c r="D122" s="54">
        <v>199127336</v>
      </c>
      <c r="E122" s="55">
        <v>114849314</v>
      </c>
      <c r="F122" s="55">
        <v>0</v>
      </c>
      <c r="G122" s="55">
        <v>0</v>
      </c>
      <c r="H122" s="55">
        <v>0</v>
      </c>
      <c r="I122" s="55">
        <v>2879732</v>
      </c>
      <c r="J122" s="55">
        <v>42194053</v>
      </c>
      <c r="K122" s="55">
        <v>247043923</v>
      </c>
      <c r="L122" s="56">
        <v>606094358</v>
      </c>
      <c r="M122" s="57">
        <v>146223238</v>
      </c>
      <c r="N122" s="58">
        <v>158978866</v>
      </c>
      <c r="O122" s="55">
        <v>-2</v>
      </c>
      <c r="P122" s="58">
        <v>-2</v>
      </c>
      <c r="Q122" s="58">
        <v>21034282</v>
      </c>
      <c r="R122" s="58"/>
      <c r="S122" s="58">
        <v>188075300</v>
      </c>
      <c r="T122" s="58">
        <v>93217823</v>
      </c>
      <c r="U122" s="56">
        <v>607529505</v>
      </c>
      <c r="V122" s="59">
        <v>32628700</v>
      </c>
    </row>
    <row r="123" spans="1:22" s="10" customFormat="1" ht="12.75" customHeight="1">
      <c r="A123" s="25"/>
      <c r="B123" s="52" t="s">
        <v>292</v>
      </c>
      <c r="C123" s="53" t="s">
        <v>293</v>
      </c>
      <c r="D123" s="54">
        <v>100568016</v>
      </c>
      <c r="E123" s="55">
        <v>1569000</v>
      </c>
      <c r="F123" s="55">
        <v>0</v>
      </c>
      <c r="G123" s="55">
        <v>0</v>
      </c>
      <c r="H123" s="55">
        <v>0</v>
      </c>
      <c r="I123" s="55">
        <v>836800</v>
      </c>
      <c r="J123" s="55">
        <v>14644000</v>
      </c>
      <c r="K123" s="55">
        <v>121538974</v>
      </c>
      <c r="L123" s="56">
        <v>239156790</v>
      </c>
      <c r="M123" s="57">
        <v>105997845</v>
      </c>
      <c r="N123" s="58">
        <v>0</v>
      </c>
      <c r="O123" s="55">
        <v>0</v>
      </c>
      <c r="P123" s="58">
        <v>0</v>
      </c>
      <c r="Q123" s="58">
        <v>4096456</v>
      </c>
      <c r="R123" s="58"/>
      <c r="S123" s="58">
        <v>145559000</v>
      </c>
      <c r="T123" s="58">
        <v>43857178</v>
      </c>
      <c r="U123" s="56">
        <v>299510479</v>
      </c>
      <c r="V123" s="59">
        <v>28685000</v>
      </c>
    </row>
    <row r="124" spans="1:22" s="10" customFormat="1" ht="12.75" customHeight="1">
      <c r="A124" s="25"/>
      <c r="B124" s="52" t="s">
        <v>294</v>
      </c>
      <c r="C124" s="53" t="s">
        <v>295</v>
      </c>
      <c r="D124" s="54">
        <v>178238000</v>
      </c>
      <c r="E124" s="55">
        <v>116565217</v>
      </c>
      <c r="F124" s="55">
        <v>0</v>
      </c>
      <c r="G124" s="55">
        <v>0</v>
      </c>
      <c r="H124" s="55">
        <v>0</v>
      </c>
      <c r="I124" s="55">
        <v>1882566</v>
      </c>
      <c r="J124" s="55">
        <v>8230992</v>
      </c>
      <c r="K124" s="55">
        <v>102447464</v>
      </c>
      <c r="L124" s="56">
        <v>407364239</v>
      </c>
      <c r="M124" s="57">
        <v>22441088</v>
      </c>
      <c r="N124" s="58">
        <v>173105923</v>
      </c>
      <c r="O124" s="55">
        <v>0</v>
      </c>
      <c r="P124" s="58">
        <v>0</v>
      </c>
      <c r="Q124" s="58">
        <v>14225174</v>
      </c>
      <c r="R124" s="58"/>
      <c r="S124" s="58">
        <v>178415000</v>
      </c>
      <c r="T124" s="58">
        <v>23749709</v>
      </c>
      <c r="U124" s="56">
        <v>411936894</v>
      </c>
      <c r="V124" s="59">
        <v>31078000</v>
      </c>
    </row>
    <row r="125" spans="1:22" s="10" customFormat="1" ht="12.75" customHeight="1">
      <c r="A125" s="25"/>
      <c r="B125" s="52" t="s">
        <v>296</v>
      </c>
      <c r="C125" s="53" t="s">
        <v>297</v>
      </c>
      <c r="D125" s="54">
        <v>364869144</v>
      </c>
      <c r="E125" s="55">
        <v>0</v>
      </c>
      <c r="F125" s="55">
        <v>0</v>
      </c>
      <c r="G125" s="55">
        <v>0</v>
      </c>
      <c r="H125" s="55">
        <v>0</v>
      </c>
      <c r="I125" s="55">
        <v>52296</v>
      </c>
      <c r="J125" s="55">
        <v>85948860</v>
      </c>
      <c r="K125" s="55">
        <v>274716060</v>
      </c>
      <c r="L125" s="56">
        <v>725586360</v>
      </c>
      <c r="M125" s="57">
        <v>101243764</v>
      </c>
      <c r="N125" s="58">
        <v>0</v>
      </c>
      <c r="O125" s="55">
        <v>0</v>
      </c>
      <c r="P125" s="58">
        <v>0</v>
      </c>
      <c r="Q125" s="58">
        <v>36183516</v>
      </c>
      <c r="R125" s="58"/>
      <c r="S125" s="58">
        <v>518093996</v>
      </c>
      <c r="T125" s="58">
        <v>158266552</v>
      </c>
      <c r="U125" s="56">
        <v>813787828</v>
      </c>
      <c r="V125" s="59">
        <v>122484996</v>
      </c>
    </row>
    <row r="126" spans="1:22" s="10" customFormat="1" ht="12.75" customHeight="1">
      <c r="A126" s="25"/>
      <c r="B126" s="52" t="s">
        <v>298</v>
      </c>
      <c r="C126" s="53" t="s">
        <v>299</v>
      </c>
      <c r="D126" s="54">
        <v>338644452</v>
      </c>
      <c r="E126" s="55">
        <v>286604940</v>
      </c>
      <c r="F126" s="55">
        <v>0</v>
      </c>
      <c r="G126" s="55">
        <v>0</v>
      </c>
      <c r="H126" s="55">
        <v>0</v>
      </c>
      <c r="I126" s="55">
        <v>8546136</v>
      </c>
      <c r="J126" s="55">
        <v>43486944</v>
      </c>
      <c r="K126" s="55">
        <v>347769972</v>
      </c>
      <c r="L126" s="56">
        <v>1025052444</v>
      </c>
      <c r="M126" s="57">
        <v>86890884</v>
      </c>
      <c r="N126" s="58">
        <v>386863320</v>
      </c>
      <c r="O126" s="55">
        <v>0</v>
      </c>
      <c r="P126" s="58">
        <v>0</v>
      </c>
      <c r="Q126" s="58">
        <v>12144684</v>
      </c>
      <c r="R126" s="58"/>
      <c r="S126" s="58">
        <v>470991024</v>
      </c>
      <c r="T126" s="58">
        <v>77324028</v>
      </c>
      <c r="U126" s="56">
        <v>1034213940</v>
      </c>
      <c r="V126" s="59">
        <v>57537984</v>
      </c>
    </row>
    <row r="127" spans="1:22" s="10" customFormat="1" ht="12.75" customHeight="1">
      <c r="A127" s="25"/>
      <c r="B127" s="52" t="s">
        <v>300</v>
      </c>
      <c r="C127" s="53" t="s">
        <v>301</v>
      </c>
      <c r="D127" s="54">
        <v>168651060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11529060</v>
      </c>
      <c r="K127" s="55">
        <v>171744036</v>
      </c>
      <c r="L127" s="56">
        <v>351924156</v>
      </c>
      <c r="M127" s="57">
        <v>33874428</v>
      </c>
      <c r="N127" s="58">
        <v>0</v>
      </c>
      <c r="O127" s="55">
        <v>0</v>
      </c>
      <c r="P127" s="58">
        <v>0</v>
      </c>
      <c r="Q127" s="58">
        <v>3492444</v>
      </c>
      <c r="R127" s="58"/>
      <c r="S127" s="58">
        <v>427094004</v>
      </c>
      <c r="T127" s="58">
        <v>26138064</v>
      </c>
      <c r="U127" s="56">
        <v>490598940</v>
      </c>
      <c r="V127" s="59">
        <v>103644000</v>
      </c>
    </row>
    <row r="128" spans="1:22" s="10" customFormat="1" ht="12.75" customHeight="1">
      <c r="A128" s="25"/>
      <c r="B128" s="52" t="s">
        <v>302</v>
      </c>
      <c r="C128" s="53" t="s">
        <v>303</v>
      </c>
      <c r="D128" s="54">
        <v>157298690</v>
      </c>
      <c r="E128" s="55">
        <v>39326000</v>
      </c>
      <c r="F128" s="55">
        <v>0</v>
      </c>
      <c r="G128" s="55">
        <v>0</v>
      </c>
      <c r="H128" s="55">
        <v>0</v>
      </c>
      <c r="I128" s="55">
        <v>0</v>
      </c>
      <c r="J128" s="55">
        <v>9621621</v>
      </c>
      <c r="K128" s="55">
        <v>153229960</v>
      </c>
      <c r="L128" s="56">
        <v>359476271</v>
      </c>
      <c r="M128" s="57">
        <v>33510449</v>
      </c>
      <c r="N128" s="58">
        <v>41466041</v>
      </c>
      <c r="O128" s="55">
        <v>0</v>
      </c>
      <c r="P128" s="58">
        <v>0</v>
      </c>
      <c r="Q128" s="58">
        <v>880903</v>
      </c>
      <c r="R128" s="58"/>
      <c r="S128" s="58">
        <v>211808000</v>
      </c>
      <c r="T128" s="58">
        <v>20156960</v>
      </c>
      <c r="U128" s="56">
        <v>307822353</v>
      </c>
      <c r="V128" s="59">
        <v>72728000</v>
      </c>
    </row>
    <row r="129" spans="1:22" s="10" customFormat="1" ht="12.75" customHeight="1">
      <c r="A129" s="25"/>
      <c r="B129" s="52" t="s">
        <v>304</v>
      </c>
      <c r="C129" s="53" t="s">
        <v>305</v>
      </c>
      <c r="D129" s="54">
        <v>121115576</v>
      </c>
      <c r="E129" s="55">
        <v>11502469</v>
      </c>
      <c r="F129" s="55">
        <v>0</v>
      </c>
      <c r="G129" s="55">
        <v>0</v>
      </c>
      <c r="H129" s="55">
        <v>0</v>
      </c>
      <c r="I129" s="55">
        <v>2090320</v>
      </c>
      <c r="J129" s="55">
        <v>7374262</v>
      </c>
      <c r="K129" s="55">
        <v>92663613</v>
      </c>
      <c r="L129" s="56">
        <v>234746240</v>
      </c>
      <c r="M129" s="57">
        <v>24306259</v>
      </c>
      <c r="N129" s="58">
        <v>11890235</v>
      </c>
      <c r="O129" s="55">
        <v>0</v>
      </c>
      <c r="P129" s="58">
        <v>0</v>
      </c>
      <c r="Q129" s="58">
        <v>2501313</v>
      </c>
      <c r="R129" s="58"/>
      <c r="S129" s="58">
        <v>164473950</v>
      </c>
      <c r="T129" s="58">
        <v>45573483</v>
      </c>
      <c r="U129" s="56">
        <v>248745240</v>
      </c>
      <c r="V129" s="59">
        <v>41852050</v>
      </c>
    </row>
    <row r="130" spans="1:22" s="10" customFormat="1" ht="12.75" customHeight="1">
      <c r="A130" s="25"/>
      <c r="B130" s="52" t="s">
        <v>72</v>
      </c>
      <c r="C130" s="53" t="s">
        <v>73</v>
      </c>
      <c r="D130" s="54">
        <v>1090385029</v>
      </c>
      <c r="E130" s="55">
        <v>863448548</v>
      </c>
      <c r="F130" s="55">
        <v>256741590</v>
      </c>
      <c r="G130" s="55">
        <v>0</v>
      </c>
      <c r="H130" s="55">
        <v>0</v>
      </c>
      <c r="I130" s="55">
        <v>118064572</v>
      </c>
      <c r="J130" s="55">
        <v>300000000</v>
      </c>
      <c r="K130" s="55">
        <v>1302867060</v>
      </c>
      <c r="L130" s="56">
        <v>3931506799</v>
      </c>
      <c r="M130" s="57">
        <v>551412326</v>
      </c>
      <c r="N130" s="58">
        <v>1370382760</v>
      </c>
      <c r="O130" s="55">
        <v>310776846</v>
      </c>
      <c r="P130" s="58">
        <v>132988139</v>
      </c>
      <c r="Q130" s="58">
        <v>127872312</v>
      </c>
      <c r="R130" s="58"/>
      <c r="S130" s="58">
        <v>1286156250</v>
      </c>
      <c r="T130" s="58">
        <v>332014373</v>
      </c>
      <c r="U130" s="56">
        <v>4111603006</v>
      </c>
      <c r="V130" s="59">
        <v>623401750</v>
      </c>
    </row>
    <row r="131" spans="1:22" s="10" customFormat="1" ht="12.75" customHeight="1">
      <c r="A131" s="25"/>
      <c r="B131" s="52" t="s">
        <v>306</v>
      </c>
      <c r="C131" s="53" t="s">
        <v>307</v>
      </c>
      <c r="D131" s="54">
        <v>145554939</v>
      </c>
      <c r="E131" s="55">
        <v>0</v>
      </c>
      <c r="F131" s="55">
        <v>0</v>
      </c>
      <c r="G131" s="55">
        <v>0</v>
      </c>
      <c r="H131" s="55">
        <v>0</v>
      </c>
      <c r="I131" s="55">
        <v>147564</v>
      </c>
      <c r="J131" s="55">
        <v>31126272</v>
      </c>
      <c r="K131" s="55">
        <v>145532855</v>
      </c>
      <c r="L131" s="56">
        <v>322361630</v>
      </c>
      <c r="M131" s="57">
        <v>33020482</v>
      </c>
      <c r="N131" s="58">
        <v>0</v>
      </c>
      <c r="O131" s="55">
        <v>0</v>
      </c>
      <c r="P131" s="58">
        <v>0</v>
      </c>
      <c r="Q131" s="58">
        <v>6560070</v>
      </c>
      <c r="R131" s="58"/>
      <c r="S131" s="58">
        <v>285650000</v>
      </c>
      <c r="T131" s="58">
        <v>43473031</v>
      </c>
      <c r="U131" s="56">
        <v>368703583</v>
      </c>
      <c r="V131" s="59">
        <v>58286000</v>
      </c>
    </row>
    <row r="132" spans="1:22" s="10" customFormat="1" ht="12.75" customHeight="1">
      <c r="A132" s="25"/>
      <c r="B132" s="52" t="s">
        <v>308</v>
      </c>
      <c r="C132" s="53" t="s">
        <v>309</v>
      </c>
      <c r="D132" s="54">
        <v>156393116</v>
      </c>
      <c r="E132" s="55">
        <v>81588000</v>
      </c>
      <c r="F132" s="55">
        <v>41372004</v>
      </c>
      <c r="G132" s="55">
        <v>0</v>
      </c>
      <c r="H132" s="55">
        <v>0</v>
      </c>
      <c r="I132" s="55">
        <v>16295628</v>
      </c>
      <c r="J132" s="55">
        <v>7642248</v>
      </c>
      <c r="K132" s="55">
        <v>118069332</v>
      </c>
      <c r="L132" s="56">
        <v>421360328</v>
      </c>
      <c r="M132" s="57">
        <v>99643068</v>
      </c>
      <c r="N132" s="58">
        <v>88510908</v>
      </c>
      <c r="O132" s="55">
        <v>48733512</v>
      </c>
      <c r="P132" s="58">
        <v>25689744</v>
      </c>
      <c r="Q132" s="58">
        <v>17116152</v>
      </c>
      <c r="R132" s="58"/>
      <c r="S132" s="58">
        <v>115826004</v>
      </c>
      <c r="T132" s="58">
        <v>30388092</v>
      </c>
      <c r="U132" s="56">
        <v>425907480</v>
      </c>
      <c r="V132" s="59">
        <v>159279000</v>
      </c>
    </row>
    <row r="133" spans="1:22" s="10" customFormat="1" ht="12.75" customHeight="1">
      <c r="A133" s="25"/>
      <c r="B133" s="52" t="s">
        <v>310</v>
      </c>
      <c r="C133" s="53" t="s">
        <v>311</v>
      </c>
      <c r="D133" s="54">
        <v>235264711</v>
      </c>
      <c r="E133" s="55">
        <v>131231481</v>
      </c>
      <c r="F133" s="55">
        <v>13220586</v>
      </c>
      <c r="G133" s="55">
        <v>0</v>
      </c>
      <c r="H133" s="55">
        <v>0</v>
      </c>
      <c r="I133" s="55">
        <v>19343141</v>
      </c>
      <c r="J133" s="55">
        <v>8640718</v>
      </c>
      <c r="K133" s="55">
        <v>207332673</v>
      </c>
      <c r="L133" s="56">
        <v>615033310</v>
      </c>
      <c r="M133" s="57">
        <v>67705549</v>
      </c>
      <c r="N133" s="58">
        <v>217847558</v>
      </c>
      <c r="O133" s="55">
        <v>49645153</v>
      </c>
      <c r="P133" s="58">
        <v>23954375</v>
      </c>
      <c r="Q133" s="58">
        <v>20282010</v>
      </c>
      <c r="R133" s="58"/>
      <c r="S133" s="58">
        <v>189021000</v>
      </c>
      <c r="T133" s="58">
        <v>63586746</v>
      </c>
      <c r="U133" s="56">
        <v>632042391</v>
      </c>
      <c r="V133" s="59">
        <v>94612000</v>
      </c>
    </row>
    <row r="134" spans="1:22" s="10" customFormat="1" ht="12.75" customHeight="1">
      <c r="A134" s="25"/>
      <c r="B134" s="52" t="s">
        <v>312</v>
      </c>
      <c r="C134" s="53" t="s">
        <v>313</v>
      </c>
      <c r="D134" s="54">
        <v>162169740</v>
      </c>
      <c r="E134" s="55">
        <v>125093316</v>
      </c>
      <c r="F134" s="55">
        <v>13356000</v>
      </c>
      <c r="G134" s="55">
        <v>0</v>
      </c>
      <c r="H134" s="55">
        <v>0</v>
      </c>
      <c r="I134" s="55">
        <v>13293000</v>
      </c>
      <c r="J134" s="55">
        <v>11384856</v>
      </c>
      <c r="K134" s="55">
        <v>124330904</v>
      </c>
      <c r="L134" s="56">
        <v>449627816</v>
      </c>
      <c r="M134" s="57">
        <v>98258412</v>
      </c>
      <c r="N134" s="58">
        <v>153844656</v>
      </c>
      <c r="O134" s="55">
        <v>33342072</v>
      </c>
      <c r="P134" s="58">
        <v>18621192</v>
      </c>
      <c r="Q134" s="58">
        <v>9115992</v>
      </c>
      <c r="R134" s="58"/>
      <c r="S134" s="58">
        <v>111756312</v>
      </c>
      <c r="T134" s="58">
        <v>43458648</v>
      </c>
      <c r="U134" s="56">
        <v>468397284</v>
      </c>
      <c r="V134" s="59">
        <v>84406704</v>
      </c>
    </row>
    <row r="135" spans="1:22" s="10" customFormat="1" ht="12.75" customHeight="1">
      <c r="A135" s="25"/>
      <c r="B135" s="52" t="s">
        <v>314</v>
      </c>
      <c r="C135" s="53" t="s">
        <v>315</v>
      </c>
      <c r="D135" s="54">
        <v>423001495</v>
      </c>
      <c r="E135" s="55">
        <v>254064673</v>
      </c>
      <c r="F135" s="55">
        <v>27463425</v>
      </c>
      <c r="G135" s="55">
        <v>0</v>
      </c>
      <c r="H135" s="55">
        <v>0</v>
      </c>
      <c r="I135" s="55">
        <v>2809263</v>
      </c>
      <c r="J135" s="55">
        <v>57530000</v>
      </c>
      <c r="K135" s="55">
        <v>308933141</v>
      </c>
      <c r="L135" s="56">
        <v>1073801997</v>
      </c>
      <c r="M135" s="57">
        <v>86155652</v>
      </c>
      <c r="N135" s="58">
        <v>288234246</v>
      </c>
      <c r="O135" s="55">
        <v>124891976</v>
      </c>
      <c r="P135" s="58">
        <v>19313404</v>
      </c>
      <c r="Q135" s="58">
        <v>18371804</v>
      </c>
      <c r="R135" s="58"/>
      <c r="S135" s="58">
        <v>516910426</v>
      </c>
      <c r="T135" s="58">
        <v>89748871</v>
      </c>
      <c r="U135" s="56">
        <v>1143626379</v>
      </c>
      <c r="V135" s="59">
        <v>395618000</v>
      </c>
    </row>
    <row r="136" spans="1:22" s="10" customFormat="1" ht="12.75" customHeight="1">
      <c r="A136" s="25"/>
      <c r="B136" s="60" t="s">
        <v>316</v>
      </c>
      <c r="C136" s="53" t="s">
        <v>317</v>
      </c>
      <c r="D136" s="54">
        <v>262181136</v>
      </c>
      <c r="E136" s="55">
        <v>200477136</v>
      </c>
      <c r="F136" s="55">
        <v>19310640</v>
      </c>
      <c r="G136" s="55">
        <v>0</v>
      </c>
      <c r="H136" s="55">
        <v>0</v>
      </c>
      <c r="I136" s="55">
        <v>62789400</v>
      </c>
      <c r="J136" s="55">
        <v>29096436</v>
      </c>
      <c r="K136" s="55">
        <v>185420460</v>
      </c>
      <c r="L136" s="56">
        <v>759275208</v>
      </c>
      <c r="M136" s="57">
        <v>150947436</v>
      </c>
      <c r="N136" s="58">
        <v>264884256</v>
      </c>
      <c r="O136" s="55">
        <v>84496836</v>
      </c>
      <c r="P136" s="58">
        <v>33887388</v>
      </c>
      <c r="Q136" s="58">
        <v>22782684</v>
      </c>
      <c r="R136" s="58"/>
      <c r="S136" s="58">
        <v>131130960</v>
      </c>
      <c r="T136" s="58">
        <v>73767396</v>
      </c>
      <c r="U136" s="56">
        <v>761896956</v>
      </c>
      <c r="V136" s="59">
        <v>74367060</v>
      </c>
    </row>
    <row r="137" spans="1:22" s="10" customFormat="1" ht="12.75" customHeight="1">
      <c r="A137" s="25"/>
      <c r="B137" s="52" t="s">
        <v>318</v>
      </c>
      <c r="C137" s="53" t="s">
        <v>319</v>
      </c>
      <c r="D137" s="54">
        <v>115577920</v>
      </c>
      <c r="E137" s="55">
        <v>51577500</v>
      </c>
      <c r="F137" s="55">
        <v>0</v>
      </c>
      <c r="G137" s="55">
        <v>0</v>
      </c>
      <c r="H137" s="55">
        <v>0</v>
      </c>
      <c r="I137" s="55">
        <v>41030</v>
      </c>
      <c r="J137" s="55">
        <v>14686308</v>
      </c>
      <c r="K137" s="55">
        <v>145727214</v>
      </c>
      <c r="L137" s="56">
        <v>327609972</v>
      </c>
      <c r="M137" s="57">
        <v>41004326</v>
      </c>
      <c r="N137" s="58">
        <v>68301463</v>
      </c>
      <c r="O137" s="55">
        <v>0</v>
      </c>
      <c r="P137" s="58">
        <v>0</v>
      </c>
      <c r="Q137" s="58">
        <v>5242709</v>
      </c>
      <c r="R137" s="58"/>
      <c r="S137" s="58">
        <v>173342000</v>
      </c>
      <c r="T137" s="58">
        <v>21407654</v>
      </c>
      <c r="U137" s="56">
        <v>309298152</v>
      </c>
      <c r="V137" s="59">
        <v>35885000</v>
      </c>
    </row>
    <row r="138" spans="1:22" s="10" customFormat="1" ht="12.75" customHeight="1">
      <c r="A138" s="25"/>
      <c r="B138" s="52" t="s">
        <v>320</v>
      </c>
      <c r="C138" s="53" t="s">
        <v>321</v>
      </c>
      <c r="D138" s="54">
        <v>205302288</v>
      </c>
      <c r="E138" s="55">
        <v>98937444</v>
      </c>
      <c r="F138" s="55">
        <v>0</v>
      </c>
      <c r="G138" s="55">
        <v>0</v>
      </c>
      <c r="H138" s="55">
        <v>0</v>
      </c>
      <c r="I138" s="55">
        <v>83112</v>
      </c>
      <c r="J138" s="55">
        <v>47553936</v>
      </c>
      <c r="K138" s="55">
        <v>178064532</v>
      </c>
      <c r="L138" s="56">
        <v>529941312</v>
      </c>
      <c r="M138" s="57">
        <v>40108560</v>
      </c>
      <c r="N138" s="58">
        <v>106634352</v>
      </c>
      <c r="O138" s="55">
        <v>0</v>
      </c>
      <c r="P138" s="58">
        <v>0</v>
      </c>
      <c r="Q138" s="58">
        <v>9338892</v>
      </c>
      <c r="R138" s="58"/>
      <c r="S138" s="58">
        <v>314088972</v>
      </c>
      <c r="T138" s="58">
        <v>93444624</v>
      </c>
      <c r="U138" s="56">
        <v>563615400</v>
      </c>
      <c r="V138" s="59">
        <v>77207004</v>
      </c>
    </row>
    <row r="139" spans="1:22" s="10" customFormat="1" ht="12.75" customHeight="1">
      <c r="A139" s="25"/>
      <c r="B139" s="52" t="s">
        <v>322</v>
      </c>
      <c r="C139" s="53" t="s">
        <v>323</v>
      </c>
      <c r="D139" s="54">
        <v>115650169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39173658</v>
      </c>
      <c r="K139" s="55">
        <v>177172574</v>
      </c>
      <c r="L139" s="56">
        <v>331996401</v>
      </c>
      <c r="M139" s="57">
        <v>43475573</v>
      </c>
      <c r="N139" s="58">
        <v>0</v>
      </c>
      <c r="O139" s="55">
        <v>0</v>
      </c>
      <c r="P139" s="58">
        <v>0</v>
      </c>
      <c r="Q139" s="58">
        <v>0</v>
      </c>
      <c r="R139" s="58"/>
      <c r="S139" s="58">
        <v>308384000</v>
      </c>
      <c r="T139" s="58">
        <v>51106250</v>
      </c>
      <c r="U139" s="56">
        <v>402965823</v>
      </c>
      <c r="V139" s="59">
        <v>67025000</v>
      </c>
    </row>
    <row r="140" spans="1:22" s="10" customFormat="1" ht="12.75" customHeight="1">
      <c r="A140" s="25"/>
      <c r="B140" s="52" t="s">
        <v>324</v>
      </c>
      <c r="C140" s="53" t="s">
        <v>325</v>
      </c>
      <c r="D140" s="54">
        <v>259336824</v>
      </c>
      <c r="E140" s="55">
        <v>0</v>
      </c>
      <c r="F140" s="55">
        <v>0</v>
      </c>
      <c r="G140" s="55">
        <v>0</v>
      </c>
      <c r="H140" s="55">
        <v>0</v>
      </c>
      <c r="I140" s="55">
        <v>998896</v>
      </c>
      <c r="J140" s="55">
        <v>43606202</v>
      </c>
      <c r="K140" s="55">
        <v>341910802</v>
      </c>
      <c r="L140" s="56">
        <v>645852724</v>
      </c>
      <c r="M140" s="57">
        <v>127389411</v>
      </c>
      <c r="N140" s="58">
        <v>0</v>
      </c>
      <c r="O140" s="55">
        <v>0</v>
      </c>
      <c r="P140" s="58">
        <v>0</v>
      </c>
      <c r="Q140" s="58">
        <v>27113853</v>
      </c>
      <c r="R140" s="58"/>
      <c r="S140" s="58">
        <v>495641000</v>
      </c>
      <c r="T140" s="58">
        <v>77810503</v>
      </c>
      <c r="U140" s="56">
        <v>727954767</v>
      </c>
      <c r="V140" s="59">
        <v>91183000</v>
      </c>
    </row>
    <row r="141" spans="1:22" s="10" customFormat="1" ht="12.75" customHeight="1">
      <c r="A141" s="25"/>
      <c r="B141" s="52" t="s">
        <v>326</v>
      </c>
      <c r="C141" s="53" t="s">
        <v>327</v>
      </c>
      <c r="D141" s="54">
        <v>208322471</v>
      </c>
      <c r="E141" s="55">
        <v>98894299</v>
      </c>
      <c r="F141" s="55">
        <v>84759</v>
      </c>
      <c r="G141" s="55">
        <v>0</v>
      </c>
      <c r="H141" s="55">
        <v>0</v>
      </c>
      <c r="I141" s="55">
        <v>0</v>
      </c>
      <c r="J141" s="55">
        <v>59264725</v>
      </c>
      <c r="K141" s="55">
        <v>207527221</v>
      </c>
      <c r="L141" s="56">
        <v>574093475</v>
      </c>
      <c r="M141" s="57">
        <v>104248307</v>
      </c>
      <c r="N141" s="58">
        <v>39574881</v>
      </c>
      <c r="O141" s="55">
        <v>47683613</v>
      </c>
      <c r="P141" s="58">
        <v>12755162</v>
      </c>
      <c r="Q141" s="58">
        <v>10928576</v>
      </c>
      <c r="R141" s="58"/>
      <c r="S141" s="58">
        <v>344262893</v>
      </c>
      <c r="T141" s="58">
        <v>14430784</v>
      </c>
      <c r="U141" s="56">
        <v>573884216</v>
      </c>
      <c r="V141" s="59">
        <v>357117000</v>
      </c>
    </row>
    <row r="142" spans="1:22" s="10" customFormat="1" ht="12.75" customHeight="1">
      <c r="A142" s="25"/>
      <c r="B142" s="52" t="s">
        <v>328</v>
      </c>
      <c r="C142" s="53" t="s">
        <v>329</v>
      </c>
      <c r="D142" s="54">
        <v>255241301</v>
      </c>
      <c r="E142" s="55">
        <v>282574594</v>
      </c>
      <c r="F142" s="55">
        <v>33262748</v>
      </c>
      <c r="G142" s="55">
        <v>0</v>
      </c>
      <c r="H142" s="55">
        <v>0</v>
      </c>
      <c r="I142" s="55">
        <v>0</v>
      </c>
      <c r="J142" s="55">
        <v>39896035</v>
      </c>
      <c r="K142" s="55">
        <v>297235437</v>
      </c>
      <c r="L142" s="56">
        <v>908210115</v>
      </c>
      <c r="M142" s="57">
        <v>130431344</v>
      </c>
      <c r="N142" s="58">
        <v>260162381</v>
      </c>
      <c r="O142" s="55">
        <v>62834440</v>
      </c>
      <c r="P142" s="58">
        <v>32303092</v>
      </c>
      <c r="Q142" s="58">
        <v>27223265</v>
      </c>
      <c r="R142" s="58"/>
      <c r="S142" s="58">
        <v>234429074</v>
      </c>
      <c r="T142" s="58">
        <v>69894241</v>
      </c>
      <c r="U142" s="56">
        <v>817277837</v>
      </c>
      <c r="V142" s="59">
        <v>151406095</v>
      </c>
    </row>
    <row r="143" spans="1:22" s="10" customFormat="1" ht="12.75" customHeight="1">
      <c r="A143" s="25"/>
      <c r="B143" s="52" t="s">
        <v>330</v>
      </c>
      <c r="C143" s="53" t="s">
        <v>331</v>
      </c>
      <c r="D143" s="54">
        <v>232701660</v>
      </c>
      <c r="E143" s="55">
        <v>172590000</v>
      </c>
      <c r="F143" s="55">
        <v>0</v>
      </c>
      <c r="G143" s="55">
        <v>0</v>
      </c>
      <c r="H143" s="55">
        <v>0</v>
      </c>
      <c r="I143" s="55">
        <v>9837624</v>
      </c>
      <c r="J143" s="55">
        <v>87863988</v>
      </c>
      <c r="K143" s="55">
        <v>333666408</v>
      </c>
      <c r="L143" s="56">
        <v>836659680</v>
      </c>
      <c r="M143" s="57">
        <v>73011636</v>
      </c>
      <c r="N143" s="58">
        <v>177056580</v>
      </c>
      <c r="O143" s="55">
        <v>31527300</v>
      </c>
      <c r="P143" s="58">
        <v>22261128</v>
      </c>
      <c r="Q143" s="58">
        <v>16368840</v>
      </c>
      <c r="R143" s="58"/>
      <c r="S143" s="58">
        <v>283539864</v>
      </c>
      <c r="T143" s="58">
        <v>92027016</v>
      </c>
      <c r="U143" s="56">
        <v>695792364</v>
      </c>
      <c r="V143" s="59">
        <v>220399452</v>
      </c>
    </row>
    <row r="144" spans="1:22" s="10" customFormat="1" ht="12.75" customHeight="1">
      <c r="A144" s="25"/>
      <c r="B144" s="52" t="s">
        <v>332</v>
      </c>
      <c r="C144" s="53" t="s">
        <v>333</v>
      </c>
      <c r="D144" s="54">
        <v>113311323</v>
      </c>
      <c r="E144" s="55">
        <v>77562220</v>
      </c>
      <c r="F144" s="55">
        <v>18816894</v>
      </c>
      <c r="G144" s="55">
        <v>0</v>
      </c>
      <c r="H144" s="55">
        <v>0</v>
      </c>
      <c r="I144" s="55">
        <v>0</v>
      </c>
      <c r="J144" s="55">
        <v>81437535</v>
      </c>
      <c r="K144" s="55">
        <v>158969607</v>
      </c>
      <c r="L144" s="56">
        <v>450097579</v>
      </c>
      <c r="M144" s="57">
        <v>68636681</v>
      </c>
      <c r="N144" s="58">
        <v>71769813</v>
      </c>
      <c r="O144" s="55">
        <v>27607314</v>
      </c>
      <c r="P144" s="58">
        <v>15411987</v>
      </c>
      <c r="Q144" s="58">
        <v>8127354</v>
      </c>
      <c r="R144" s="58"/>
      <c r="S144" s="58">
        <v>140282001</v>
      </c>
      <c r="T144" s="58">
        <v>61192972</v>
      </c>
      <c r="U144" s="56">
        <v>393028122</v>
      </c>
      <c r="V144" s="59">
        <v>63263000</v>
      </c>
    </row>
    <row r="145" spans="1:22" s="10" customFormat="1" ht="12.75" customHeight="1">
      <c r="A145" s="25"/>
      <c r="B145" s="52" t="s">
        <v>334</v>
      </c>
      <c r="C145" s="53" t="s">
        <v>335</v>
      </c>
      <c r="D145" s="54">
        <v>278048436</v>
      </c>
      <c r="E145" s="55">
        <v>340663733</v>
      </c>
      <c r="F145" s="55">
        <v>83258900</v>
      </c>
      <c r="G145" s="55">
        <v>0</v>
      </c>
      <c r="H145" s="55">
        <v>0</v>
      </c>
      <c r="I145" s="55">
        <v>93752264</v>
      </c>
      <c r="J145" s="55">
        <v>79984897</v>
      </c>
      <c r="K145" s="55">
        <v>276560606</v>
      </c>
      <c r="L145" s="56">
        <v>1152268836</v>
      </c>
      <c r="M145" s="57">
        <v>155303472</v>
      </c>
      <c r="N145" s="58">
        <v>524950154</v>
      </c>
      <c r="O145" s="55">
        <v>89589072</v>
      </c>
      <c r="P145" s="58">
        <v>92581932</v>
      </c>
      <c r="Q145" s="58">
        <v>82501800</v>
      </c>
      <c r="R145" s="58"/>
      <c r="S145" s="58">
        <v>145446550</v>
      </c>
      <c r="T145" s="58">
        <v>76756675</v>
      </c>
      <c r="U145" s="56">
        <v>1167129655</v>
      </c>
      <c r="V145" s="59">
        <v>40891000</v>
      </c>
    </row>
    <row r="146" spans="1:22" s="10" customFormat="1" ht="12.75" customHeight="1">
      <c r="A146" s="25"/>
      <c r="B146" s="52" t="s">
        <v>336</v>
      </c>
      <c r="C146" s="53" t="s">
        <v>337</v>
      </c>
      <c r="D146" s="54">
        <v>77129930</v>
      </c>
      <c r="E146" s="55">
        <v>64183623</v>
      </c>
      <c r="F146" s="55">
        <v>8134211</v>
      </c>
      <c r="G146" s="55">
        <v>0</v>
      </c>
      <c r="H146" s="55">
        <v>0</v>
      </c>
      <c r="I146" s="55">
        <v>5548185</v>
      </c>
      <c r="J146" s="55">
        <v>51984874</v>
      </c>
      <c r="K146" s="55">
        <v>101084429</v>
      </c>
      <c r="L146" s="56">
        <v>308065252</v>
      </c>
      <c r="M146" s="57">
        <v>34638638</v>
      </c>
      <c r="N146" s="58">
        <v>65698211</v>
      </c>
      <c r="O146" s="55">
        <v>22959028</v>
      </c>
      <c r="P146" s="58">
        <v>21348153</v>
      </c>
      <c r="Q146" s="58">
        <v>8192101</v>
      </c>
      <c r="R146" s="58"/>
      <c r="S146" s="58">
        <v>87578297</v>
      </c>
      <c r="T146" s="58">
        <v>40391907</v>
      </c>
      <c r="U146" s="56">
        <v>280806335</v>
      </c>
      <c r="V146" s="59">
        <v>82891489</v>
      </c>
    </row>
    <row r="147" spans="1:22" s="10" customFormat="1" ht="12.75" customHeight="1">
      <c r="A147" s="25"/>
      <c r="B147" s="52" t="s">
        <v>74</v>
      </c>
      <c r="C147" s="53" t="s">
        <v>75</v>
      </c>
      <c r="D147" s="54">
        <v>641366592</v>
      </c>
      <c r="E147" s="55">
        <v>585322812</v>
      </c>
      <c r="F147" s="55">
        <v>307389624</v>
      </c>
      <c r="G147" s="55">
        <v>0</v>
      </c>
      <c r="H147" s="55">
        <v>0</v>
      </c>
      <c r="I147" s="55">
        <v>119212212</v>
      </c>
      <c r="J147" s="55">
        <v>186227148</v>
      </c>
      <c r="K147" s="55">
        <v>408993240</v>
      </c>
      <c r="L147" s="56">
        <v>2248511628</v>
      </c>
      <c r="M147" s="57">
        <v>341720232</v>
      </c>
      <c r="N147" s="58">
        <v>646759332</v>
      </c>
      <c r="O147" s="55">
        <v>597796908</v>
      </c>
      <c r="P147" s="58">
        <v>91026900</v>
      </c>
      <c r="Q147" s="58">
        <v>105134244</v>
      </c>
      <c r="R147" s="58"/>
      <c r="S147" s="58">
        <v>345609912</v>
      </c>
      <c r="T147" s="58">
        <v>313336668</v>
      </c>
      <c r="U147" s="56">
        <v>2441384196</v>
      </c>
      <c r="V147" s="59">
        <v>102974676</v>
      </c>
    </row>
    <row r="148" spans="1:22" s="10" customFormat="1" ht="12.75" customHeight="1">
      <c r="A148" s="25"/>
      <c r="B148" s="52" t="s">
        <v>338</v>
      </c>
      <c r="C148" s="53" t="s">
        <v>339</v>
      </c>
      <c r="D148" s="54">
        <v>224599695</v>
      </c>
      <c r="E148" s="55">
        <v>146439996</v>
      </c>
      <c r="F148" s="55">
        <v>62760000</v>
      </c>
      <c r="G148" s="55">
        <v>0</v>
      </c>
      <c r="H148" s="55">
        <v>0</v>
      </c>
      <c r="I148" s="55">
        <v>3138000</v>
      </c>
      <c r="J148" s="55">
        <v>78468444</v>
      </c>
      <c r="K148" s="55">
        <v>185401465</v>
      </c>
      <c r="L148" s="56">
        <v>700807600</v>
      </c>
      <c r="M148" s="57">
        <v>85086822</v>
      </c>
      <c r="N148" s="58">
        <v>230382586</v>
      </c>
      <c r="O148" s="55">
        <v>57488341</v>
      </c>
      <c r="P148" s="58">
        <v>16340168</v>
      </c>
      <c r="Q148" s="58">
        <v>12453480</v>
      </c>
      <c r="R148" s="58"/>
      <c r="S148" s="58">
        <v>128314000</v>
      </c>
      <c r="T148" s="58">
        <v>85989489</v>
      </c>
      <c r="U148" s="56">
        <v>616054886</v>
      </c>
      <c r="V148" s="59">
        <v>26621000</v>
      </c>
    </row>
    <row r="149" spans="1:22" s="10" customFormat="1" ht="12.75" customHeight="1">
      <c r="A149" s="25"/>
      <c r="B149" s="52" t="s">
        <v>76</v>
      </c>
      <c r="C149" s="53" t="s">
        <v>77</v>
      </c>
      <c r="D149" s="54">
        <v>1066356750</v>
      </c>
      <c r="E149" s="55">
        <v>1258234081</v>
      </c>
      <c r="F149" s="55">
        <v>85000000</v>
      </c>
      <c r="G149" s="55">
        <v>0</v>
      </c>
      <c r="H149" s="55">
        <v>0</v>
      </c>
      <c r="I149" s="55">
        <v>381054957</v>
      </c>
      <c r="J149" s="55">
        <v>873031424</v>
      </c>
      <c r="K149" s="55">
        <v>1041166972</v>
      </c>
      <c r="L149" s="56">
        <v>4704844184</v>
      </c>
      <c r="M149" s="57">
        <v>655626333</v>
      </c>
      <c r="N149" s="58">
        <v>1197347953</v>
      </c>
      <c r="O149" s="55">
        <v>526480497</v>
      </c>
      <c r="P149" s="58">
        <v>175924972</v>
      </c>
      <c r="Q149" s="58">
        <v>145962189</v>
      </c>
      <c r="R149" s="58"/>
      <c r="S149" s="58">
        <v>463164426</v>
      </c>
      <c r="T149" s="58">
        <v>446415970</v>
      </c>
      <c r="U149" s="56">
        <v>3610922340</v>
      </c>
      <c r="V149" s="59">
        <v>198353700</v>
      </c>
    </row>
    <row r="150" spans="1:22" s="10" customFormat="1" ht="12.75" customHeight="1">
      <c r="A150" s="25"/>
      <c r="B150" s="52" t="s">
        <v>78</v>
      </c>
      <c r="C150" s="53" t="s">
        <v>79</v>
      </c>
      <c r="D150" s="54">
        <v>705944235</v>
      </c>
      <c r="E150" s="55">
        <v>571953835</v>
      </c>
      <c r="F150" s="55">
        <v>16289985</v>
      </c>
      <c r="G150" s="55">
        <v>0</v>
      </c>
      <c r="H150" s="55">
        <v>0</v>
      </c>
      <c r="I150" s="55">
        <v>49095865</v>
      </c>
      <c r="J150" s="55">
        <v>23396953</v>
      </c>
      <c r="K150" s="55">
        <v>635022635</v>
      </c>
      <c r="L150" s="56">
        <v>2001703508</v>
      </c>
      <c r="M150" s="57">
        <v>440264377</v>
      </c>
      <c r="N150" s="58">
        <v>739733493</v>
      </c>
      <c r="O150" s="55">
        <v>124975638</v>
      </c>
      <c r="P150" s="58">
        <v>86818313</v>
      </c>
      <c r="Q150" s="58">
        <v>86540432</v>
      </c>
      <c r="R150" s="58"/>
      <c r="S150" s="58">
        <v>256956000</v>
      </c>
      <c r="T150" s="58">
        <v>149244527</v>
      </c>
      <c r="U150" s="56">
        <v>1884532780</v>
      </c>
      <c r="V150" s="59">
        <v>100890000</v>
      </c>
    </row>
    <row r="151" spans="1:22" s="10" customFormat="1" ht="12.75" customHeight="1">
      <c r="A151" s="25"/>
      <c r="B151" s="52" t="s">
        <v>340</v>
      </c>
      <c r="C151" s="53" t="s">
        <v>341</v>
      </c>
      <c r="D151" s="54">
        <v>120475044</v>
      </c>
      <c r="E151" s="55">
        <v>62643876</v>
      </c>
      <c r="F151" s="55">
        <v>0</v>
      </c>
      <c r="G151" s="55">
        <v>0</v>
      </c>
      <c r="H151" s="55">
        <v>0</v>
      </c>
      <c r="I151" s="55">
        <v>4300320</v>
      </c>
      <c r="J151" s="55">
        <v>69400632</v>
      </c>
      <c r="K151" s="55">
        <v>122623356</v>
      </c>
      <c r="L151" s="56">
        <v>379443228</v>
      </c>
      <c r="M151" s="57">
        <v>66859248</v>
      </c>
      <c r="N151" s="58">
        <v>100929144</v>
      </c>
      <c r="O151" s="55">
        <v>22501884</v>
      </c>
      <c r="P151" s="58">
        <v>14451336</v>
      </c>
      <c r="Q151" s="58">
        <v>14157732</v>
      </c>
      <c r="R151" s="58"/>
      <c r="S151" s="58">
        <v>77990784</v>
      </c>
      <c r="T151" s="58">
        <v>42509640</v>
      </c>
      <c r="U151" s="56">
        <v>339399768</v>
      </c>
      <c r="V151" s="59">
        <v>64058748</v>
      </c>
    </row>
    <row r="152" spans="1:22" s="10" customFormat="1" ht="12.75" customHeight="1">
      <c r="A152" s="25"/>
      <c r="B152" s="52" t="s">
        <v>342</v>
      </c>
      <c r="C152" s="53" t="s">
        <v>343</v>
      </c>
      <c r="D152" s="54">
        <v>196622217</v>
      </c>
      <c r="E152" s="55">
        <v>0</v>
      </c>
      <c r="F152" s="55">
        <v>150825015</v>
      </c>
      <c r="G152" s="55">
        <v>0</v>
      </c>
      <c r="H152" s="55">
        <v>0</v>
      </c>
      <c r="I152" s="55">
        <v>1359800</v>
      </c>
      <c r="J152" s="55">
        <v>214727180</v>
      </c>
      <c r="K152" s="55">
        <v>249848527</v>
      </c>
      <c r="L152" s="56">
        <v>813382739</v>
      </c>
      <c r="M152" s="57">
        <v>54453900</v>
      </c>
      <c r="N152" s="58">
        <v>0</v>
      </c>
      <c r="O152" s="55">
        <v>91257011</v>
      </c>
      <c r="P152" s="58">
        <v>1395902</v>
      </c>
      <c r="Q152" s="58">
        <v>33084098</v>
      </c>
      <c r="R152" s="58"/>
      <c r="S152" s="58">
        <v>484424800</v>
      </c>
      <c r="T152" s="58">
        <v>79691892</v>
      </c>
      <c r="U152" s="56">
        <v>744307603</v>
      </c>
      <c r="V152" s="59">
        <v>196916200</v>
      </c>
    </row>
    <row r="153" spans="1:22" s="10" customFormat="1" ht="12.75" customHeight="1">
      <c r="A153" s="25"/>
      <c r="B153" s="52" t="s">
        <v>344</v>
      </c>
      <c r="C153" s="53" t="s">
        <v>345</v>
      </c>
      <c r="D153" s="54">
        <v>275479134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52300000</v>
      </c>
      <c r="K153" s="55">
        <v>339080769</v>
      </c>
      <c r="L153" s="56">
        <v>666859903</v>
      </c>
      <c r="M153" s="57">
        <v>41960000</v>
      </c>
      <c r="N153" s="58">
        <v>0</v>
      </c>
      <c r="O153" s="55">
        <v>95643625</v>
      </c>
      <c r="P153" s="58">
        <v>10119642</v>
      </c>
      <c r="Q153" s="58">
        <v>8049367</v>
      </c>
      <c r="R153" s="58"/>
      <c r="S153" s="58">
        <v>438703500</v>
      </c>
      <c r="T153" s="58">
        <v>76881356</v>
      </c>
      <c r="U153" s="56">
        <v>671357490</v>
      </c>
      <c r="V153" s="59">
        <v>151922000</v>
      </c>
    </row>
    <row r="154" spans="1:22" s="10" customFormat="1" ht="12.75" customHeight="1">
      <c r="A154" s="25"/>
      <c r="B154" s="52" t="s">
        <v>346</v>
      </c>
      <c r="C154" s="53" t="s">
        <v>347</v>
      </c>
      <c r="D154" s="54">
        <v>233668668</v>
      </c>
      <c r="E154" s="55">
        <v>150500004</v>
      </c>
      <c r="F154" s="55">
        <v>0</v>
      </c>
      <c r="G154" s="55">
        <v>0</v>
      </c>
      <c r="H154" s="55">
        <v>0</v>
      </c>
      <c r="I154" s="55">
        <v>16125000</v>
      </c>
      <c r="J154" s="55">
        <v>24187500</v>
      </c>
      <c r="K154" s="55">
        <v>174812748</v>
      </c>
      <c r="L154" s="56">
        <v>599293920</v>
      </c>
      <c r="M154" s="57">
        <v>101005920</v>
      </c>
      <c r="N154" s="58">
        <v>187567296</v>
      </c>
      <c r="O154" s="55">
        <v>60373968</v>
      </c>
      <c r="P154" s="58">
        <v>17453088</v>
      </c>
      <c r="Q154" s="58">
        <v>18375396</v>
      </c>
      <c r="R154" s="58"/>
      <c r="S154" s="58">
        <v>177602004</v>
      </c>
      <c r="T154" s="58">
        <v>48151380</v>
      </c>
      <c r="U154" s="56">
        <v>610529052</v>
      </c>
      <c r="V154" s="59">
        <v>76020012</v>
      </c>
    </row>
    <row r="155" spans="1:22" s="10" customFormat="1" ht="12.75" customHeight="1">
      <c r="A155" s="25"/>
      <c r="B155" s="52" t="s">
        <v>348</v>
      </c>
      <c r="C155" s="53" t="s">
        <v>349</v>
      </c>
      <c r="D155" s="54">
        <v>455918197</v>
      </c>
      <c r="E155" s="55">
        <v>96312463</v>
      </c>
      <c r="F155" s="55">
        <v>1973433</v>
      </c>
      <c r="G155" s="55">
        <v>0</v>
      </c>
      <c r="H155" s="55">
        <v>0</v>
      </c>
      <c r="I155" s="55">
        <v>540609</v>
      </c>
      <c r="J155" s="55">
        <v>23801405</v>
      </c>
      <c r="K155" s="55">
        <v>494038330</v>
      </c>
      <c r="L155" s="56">
        <v>1072584437</v>
      </c>
      <c r="M155" s="57">
        <v>111903011</v>
      </c>
      <c r="N155" s="58">
        <v>136770063</v>
      </c>
      <c r="O155" s="55">
        <v>28769357</v>
      </c>
      <c r="P155" s="58">
        <v>5631505</v>
      </c>
      <c r="Q155" s="58">
        <v>10490952</v>
      </c>
      <c r="R155" s="58"/>
      <c r="S155" s="58">
        <v>700668332</v>
      </c>
      <c r="T155" s="58">
        <v>72616463</v>
      </c>
      <c r="U155" s="56">
        <v>1066849683</v>
      </c>
      <c r="V155" s="59">
        <v>383315840</v>
      </c>
    </row>
    <row r="156" spans="1:22" s="10" customFormat="1" ht="12.75" customHeight="1">
      <c r="A156" s="25"/>
      <c r="B156" s="52" t="s">
        <v>350</v>
      </c>
      <c r="C156" s="53" t="s">
        <v>351</v>
      </c>
      <c r="D156" s="54">
        <v>628991086</v>
      </c>
      <c r="E156" s="55">
        <v>0</v>
      </c>
      <c r="F156" s="55">
        <v>23920000</v>
      </c>
      <c r="G156" s="55">
        <v>0</v>
      </c>
      <c r="H156" s="55">
        <v>0</v>
      </c>
      <c r="I156" s="55">
        <v>24791520</v>
      </c>
      <c r="J156" s="55">
        <v>113256000</v>
      </c>
      <c r="K156" s="55">
        <v>638252281</v>
      </c>
      <c r="L156" s="56">
        <v>1429210887</v>
      </c>
      <c r="M156" s="57">
        <v>284397243</v>
      </c>
      <c r="N156" s="58">
        <v>0</v>
      </c>
      <c r="O156" s="55">
        <v>63965096</v>
      </c>
      <c r="P156" s="58">
        <v>5211128</v>
      </c>
      <c r="Q156" s="58">
        <v>9754836</v>
      </c>
      <c r="R156" s="58"/>
      <c r="S156" s="58">
        <v>920687000</v>
      </c>
      <c r="T156" s="58">
        <v>205126320</v>
      </c>
      <c r="U156" s="56">
        <v>1489141623</v>
      </c>
      <c r="V156" s="59">
        <v>475721000</v>
      </c>
    </row>
    <row r="157" spans="1:22" s="10" customFormat="1" ht="12.75" customHeight="1">
      <c r="A157" s="25"/>
      <c r="B157" s="60" t="s">
        <v>80</v>
      </c>
      <c r="C157" s="53" t="s">
        <v>81</v>
      </c>
      <c r="D157" s="54">
        <v>1175204778</v>
      </c>
      <c r="E157" s="55">
        <v>822085058</v>
      </c>
      <c r="F157" s="55">
        <v>51616256</v>
      </c>
      <c r="G157" s="55">
        <v>0</v>
      </c>
      <c r="H157" s="55">
        <v>0</v>
      </c>
      <c r="I157" s="55">
        <v>26345829</v>
      </c>
      <c r="J157" s="55">
        <v>228314072</v>
      </c>
      <c r="K157" s="55">
        <v>1040139492</v>
      </c>
      <c r="L157" s="56">
        <v>3343705485</v>
      </c>
      <c r="M157" s="57">
        <v>721755695</v>
      </c>
      <c r="N157" s="58">
        <v>1262650140</v>
      </c>
      <c r="O157" s="55">
        <v>125271008</v>
      </c>
      <c r="P157" s="58">
        <v>26770701</v>
      </c>
      <c r="Q157" s="58">
        <v>146693178</v>
      </c>
      <c r="R157" s="58"/>
      <c r="S157" s="58">
        <v>874906000</v>
      </c>
      <c r="T157" s="58">
        <v>135618511</v>
      </c>
      <c r="U157" s="56">
        <v>3293665233</v>
      </c>
      <c r="V157" s="59">
        <v>408975000</v>
      </c>
    </row>
    <row r="158" spans="1:22" s="10" customFormat="1" ht="12.75" customHeight="1">
      <c r="A158" s="25"/>
      <c r="B158" s="52" t="s">
        <v>352</v>
      </c>
      <c r="C158" s="53" t="s">
        <v>353</v>
      </c>
      <c r="D158" s="54">
        <v>34474653</v>
      </c>
      <c r="E158" s="55">
        <v>17171901</v>
      </c>
      <c r="F158" s="55">
        <v>1089000</v>
      </c>
      <c r="G158" s="55">
        <v>0</v>
      </c>
      <c r="H158" s="55">
        <v>0</v>
      </c>
      <c r="I158" s="55">
        <v>2582298</v>
      </c>
      <c r="J158" s="55">
        <v>12088159</v>
      </c>
      <c r="K158" s="55">
        <v>24549774</v>
      </c>
      <c r="L158" s="56">
        <v>91955785</v>
      </c>
      <c r="M158" s="57">
        <v>19904741</v>
      </c>
      <c r="N158" s="58">
        <v>15577813</v>
      </c>
      <c r="O158" s="55">
        <v>5367910</v>
      </c>
      <c r="P158" s="58">
        <v>3657466</v>
      </c>
      <c r="Q158" s="58">
        <v>3096043</v>
      </c>
      <c r="R158" s="58"/>
      <c r="S158" s="58">
        <v>22691000</v>
      </c>
      <c r="T158" s="58">
        <v>6213300</v>
      </c>
      <c r="U158" s="56">
        <v>76508273</v>
      </c>
      <c r="V158" s="59">
        <v>17538000</v>
      </c>
    </row>
    <row r="159" spans="1:22" s="10" customFormat="1" ht="12.75" customHeight="1">
      <c r="A159" s="25"/>
      <c r="B159" s="52" t="s">
        <v>354</v>
      </c>
      <c r="C159" s="53" t="s">
        <v>355</v>
      </c>
      <c r="D159" s="54">
        <v>111961029</v>
      </c>
      <c r="E159" s="55">
        <v>99891694</v>
      </c>
      <c r="F159" s="55">
        <v>28869600</v>
      </c>
      <c r="G159" s="55">
        <v>0</v>
      </c>
      <c r="H159" s="55">
        <v>0</v>
      </c>
      <c r="I159" s="55">
        <v>0</v>
      </c>
      <c r="J159" s="55">
        <v>21425467</v>
      </c>
      <c r="K159" s="55">
        <v>100880771</v>
      </c>
      <c r="L159" s="56">
        <v>363028561</v>
      </c>
      <c r="M159" s="57">
        <v>49407905</v>
      </c>
      <c r="N159" s="58">
        <v>102981367</v>
      </c>
      <c r="O159" s="55">
        <v>39688233</v>
      </c>
      <c r="P159" s="58">
        <v>13048776</v>
      </c>
      <c r="Q159" s="58">
        <v>15680298</v>
      </c>
      <c r="R159" s="58"/>
      <c r="S159" s="58">
        <v>60326913</v>
      </c>
      <c r="T159" s="58">
        <v>14357085</v>
      </c>
      <c r="U159" s="56">
        <v>295490577</v>
      </c>
      <c r="V159" s="59">
        <v>19406087</v>
      </c>
    </row>
    <row r="160" spans="1:22" s="10" customFormat="1" ht="12.75" customHeight="1">
      <c r="A160" s="25"/>
      <c r="B160" s="52" t="s">
        <v>356</v>
      </c>
      <c r="C160" s="53" t="s">
        <v>357</v>
      </c>
      <c r="D160" s="54">
        <v>30163211</v>
      </c>
      <c r="E160" s="55">
        <v>12247205</v>
      </c>
      <c r="F160" s="55">
        <v>267511</v>
      </c>
      <c r="G160" s="55">
        <v>0</v>
      </c>
      <c r="H160" s="55">
        <v>0</v>
      </c>
      <c r="I160" s="55">
        <v>1454876</v>
      </c>
      <c r="J160" s="55">
        <v>7157380</v>
      </c>
      <c r="K160" s="55">
        <v>25764162</v>
      </c>
      <c r="L160" s="56">
        <v>77054345</v>
      </c>
      <c r="M160" s="57">
        <v>12301908</v>
      </c>
      <c r="N160" s="58">
        <v>10583705</v>
      </c>
      <c r="O160" s="55">
        <v>4798893</v>
      </c>
      <c r="P160" s="58">
        <v>1987955</v>
      </c>
      <c r="Q160" s="58">
        <v>1930281</v>
      </c>
      <c r="R160" s="58"/>
      <c r="S160" s="58">
        <v>31048000</v>
      </c>
      <c r="T160" s="58">
        <v>7122022</v>
      </c>
      <c r="U160" s="56">
        <v>69772764</v>
      </c>
      <c r="V160" s="59">
        <v>13772000</v>
      </c>
    </row>
    <row r="161" spans="1:22" s="10" customFormat="1" ht="12.75" customHeight="1">
      <c r="A161" s="25"/>
      <c r="B161" s="52" t="s">
        <v>358</v>
      </c>
      <c r="C161" s="53" t="s">
        <v>359</v>
      </c>
      <c r="D161" s="54">
        <v>49317325</v>
      </c>
      <c r="E161" s="55">
        <v>28778047</v>
      </c>
      <c r="F161" s="55">
        <v>0</v>
      </c>
      <c r="G161" s="55">
        <v>0</v>
      </c>
      <c r="H161" s="55">
        <v>0</v>
      </c>
      <c r="I161" s="55">
        <v>2504567</v>
      </c>
      <c r="J161" s="55">
        <v>11456069</v>
      </c>
      <c r="K161" s="55">
        <v>37438600</v>
      </c>
      <c r="L161" s="56">
        <v>129494608</v>
      </c>
      <c r="M161" s="57">
        <v>16225195</v>
      </c>
      <c r="N161" s="58">
        <v>28527643</v>
      </c>
      <c r="O161" s="55">
        <v>14184407</v>
      </c>
      <c r="P161" s="58">
        <v>7836196</v>
      </c>
      <c r="Q161" s="58">
        <v>8852451</v>
      </c>
      <c r="R161" s="58"/>
      <c r="S161" s="58">
        <v>34468000</v>
      </c>
      <c r="T161" s="58">
        <v>3246837</v>
      </c>
      <c r="U161" s="56">
        <v>113340729</v>
      </c>
      <c r="V161" s="59">
        <v>27168000</v>
      </c>
    </row>
    <row r="162" spans="1:22" s="10" customFormat="1" ht="12.75" customHeight="1">
      <c r="A162" s="25"/>
      <c r="B162" s="52" t="s">
        <v>360</v>
      </c>
      <c r="C162" s="53" t="s">
        <v>361</v>
      </c>
      <c r="D162" s="54">
        <v>31424123</v>
      </c>
      <c r="E162" s="55">
        <v>11298000</v>
      </c>
      <c r="F162" s="55">
        <v>0</v>
      </c>
      <c r="G162" s="55">
        <v>0</v>
      </c>
      <c r="H162" s="55">
        <v>0</v>
      </c>
      <c r="I162" s="55">
        <v>126100</v>
      </c>
      <c r="J162" s="55">
        <v>4072200</v>
      </c>
      <c r="K162" s="55">
        <v>25715454</v>
      </c>
      <c r="L162" s="56">
        <v>72635877</v>
      </c>
      <c r="M162" s="57">
        <v>7891099</v>
      </c>
      <c r="N162" s="58">
        <v>12681999</v>
      </c>
      <c r="O162" s="55">
        <v>3727800</v>
      </c>
      <c r="P162" s="58">
        <v>3567400</v>
      </c>
      <c r="Q162" s="58">
        <v>2565901</v>
      </c>
      <c r="R162" s="58"/>
      <c r="S162" s="58">
        <v>31259000</v>
      </c>
      <c r="T162" s="58">
        <v>4287405</v>
      </c>
      <c r="U162" s="56">
        <v>65980604</v>
      </c>
      <c r="V162" s="59">
        <v>0</v>
      </c>
    </row>
    <row r="163" spans="1:22" s="10" customFormat="1" ht="12.75" customHeight="1">
      <c r="A163" s="25"/>
      <c r="B163" s="52" t="s">
        <v>362</v>
      </c>
      <c r="C163" s="53" t="s">
        <v>363</v>
      </c>
      <c r="D163" s="54">
        <v>35841415</v>
      </c>
      <c r="E163" s="55">
        <v>11376833</v>
      </c>
      <c r="F163" s="55">
        <v>4950000</v>
      </c>
      <c r="G163" s="55">
        <v>0</v>
      </c>
      <c r="H163" s="55">
        <v>0</v>
      </c>
      <c r="I163" s="55">
        <v>2252704</v>
      </c>
      <c r="J163" s="55">
        <v>6079685</v>
      </c>
      <c r="K163" s="55">
        <v>21346040</v>
      </c>
      <c r="L163" s="56">
        <v>81846677</v>
      </c>
      <c r="M163" s="57">
        <v>9496414</v>
      </c>
      <c r="N163" s="58">
        <v>10710253</v>
      </c>
      <c r="O163" s="55">
        <v>8091960</v>
      </c>
      <c r="P163" s="58">
        <v>1451095</v>
      </c>
      <c r="Q163" s="58">
        <v>1331525</v>
      </c>
      <c r="R163" s="58"/>
      <c r="S163" s="58">
        <v>26002913</v>
      </c>
      <c r="T163" s="58">
        <v>4968921</v>
      </c>
      <c r="U163" s="56">
        <v>62053081</v>
      </c>
      <c r="V163" s="59">
        <v>18466087</v>
      </c>
    </row>
    <row r="164" spans="1:22" s="10" customFormat="1" ht="12.75" customHeight="1">
      <c r="A164" s="25"/>
      <c r="B164" s="52" t="s">
        <v>364</v>
      </c>
      <c r="C164" s="53" t="s">
        <v>365</v>
      </c>
      <c r="D164" s="54">
        <v>43957478</v>
      </c>
      <c r="E164" s="55">
        <v>20269187</v>
      </c>
      <c r="F164" s="55">
        <v>1631083</v>
      </c>
      <c r="G164" s="55">
        <v>0</v>
      </c>
      <c r="H164" s="55">
        <v>0</v>
      </c>
      <c r="I164" s="55">
        <v>6518901</v>
      </c>
      <c r="J164" s="55">
        <v>39434819</v>
      </c>
      <c r="K164" s="55">
        <v>45025240</v>
      </c>
      <c r="L164" s="56">
        <v>156836708</v>
      </c>
      <c r="M164" s="57">
        <v>24518443</v>
      </c>
      <c r="N164" s="58">
        <v>25392599</v>
      </c>
      <c r="O164" s="55">
        <v>5336727</v>
      </c>
      <c r="P164" s="58">
        <v>5080278</v>
      </c>
      <c r="Q164" s="58">
        <v>4271022</v>
      </c>
      <c r="R164" s="58"/>
      <c r="S164" s="58">
        <v>43963002</v>
      </c>
      <c r="T164" s="58">
        <v>42941370</v>
      </c>
      <c r="U164" s="56">
        <v>151503441</v>
      </c>
      <c r="V164" s="59">
        <v>19397001</v>
      </c>
    </row>
    <row r="165" spans="1:22" s="10" customFormat="1" ht="12.75" customHeight="1">
      <c r="A165" s="25"/>
      <c r="B165" s="52" t="s">
        <v>366</v>
      </c>
      <c r="C165" s="53" t="s">
        <v>367</v>
      </c>
      <c r="D165" s="54">
        <v>68575329</v>
      </c>
      <c r="E165" s="55">
        <v>33545220</v>
      </c>
      <c r="F165" s="55">
        <v>2159990</v>
      </c>
      <c r="G165" s="55">
        <v>0</v>
      </c>
      <c r="H165" s="55">
        <v>0</v>
      </c>
      <c r="I165" s="55">
        <v>0</v>
      </c>
      <c r="J165" s="55">
        <v>29684434</v>
      </c>
      <c r="K165" s="55">
        <v>71095089</v>
      </c>
      <c r="L165" s="56">
        <v>205060062</v>
      </c>
      <c r="M165" s="57">
        <v>18145744</v>
      </c>
      <c r="N165" s="58">
        <v>37299749</v>
      </c>
      <c r="O165" s="55">
        <v>12475642</v>
      </c>
      <c r="P165" s="58">
        <v>14995353</v>
      </c>
      <c r="Q165" s="58">
        <v>7851009</v>
      </c>
      <c r="R165" s="58"/>
      <c r="S165" s="58">
        <v>62280350</v>
      </c>
      <c r="T165" s="58">
        <v>49259916</v>
      </c>
      <c r="U165" s="56">
        <v>202307763</v>
      </c>
      <c r="V165" s="59">
        <v>28445000</v>
      </c>
    </row>
    <row r="166" spans="1:22" s="10" customFormat="1" ht="12.75" customHeight="1">
      <c r="A166" s="25"/>
      <c r="B166" s="52" t="s">
        <v>368</v>
      </c>
      <c r="C166" s="53" t="s">
        <v>369</v>
      </c>
      <c r="D166" s="54">
        <v>98008516</v>
      </c>
      <c r="E166" s="55">
        <v>74509557</v>
      </c>
      <c r="F166" s="55">
        <v>3011000</v>
      </c>
      <c r="G166" s="55">
        <v>0</v>
      </c>
      <c r="H166" s="55">
        <v>0</v>
      </c>
      <c r="I166" s="55">
        <v>2215130</v>
      </c>
      <c r="J166" s="55">
        <v>8065140</v>
      </c>
      <c r="K166" s="55">
        <v>104682351</v>
      </c>
      <c r="L166" s="56">
        <v>290491694</v>
      </c>
      <c r="M166" s="57">
        <v>39069149</v>
      </c>
      <c r="N166" s="58">
        <v>82315368</v>
      </c>
      <c r="O166" s="55">
        <v>38285581</v>
      </c>
      <c r="P166" s="58">
        <v>26482257</v>
      </c>
      <c r="Q166" s="58">
        <v>14827435</v>
      </c>
      <c r="R166" s="58"/>
      <c r="S166" s="58">
        <v>54276000</v>
      </c>
      <c r="T166" s="58">
        <v>45194070</v>
      </c>
      <c r="U166" s="56">
        <v>300449860</v>
      </c>
      <c r="V166" s="59">
        <v>48772000</v>
      </c>
    </row>
    <row r="167" spans="1:22" s="10" customFormat="1" ht="12.75" customHeight="1">
      <c r="A167" s="25"/>
      <c r="B167" s="52" t="s">
        <v>370</v>
      </c>
      <c r="C167" s="53" t="s">
        <v>371</v>
      </c>
      <c r="D167" s="54">
        <v>32286282</v>
      </c>
      <c r="E167" s="55">
        <v>16835386</v>
      </c>
      <c r="F167" s="55">
        <v>0</v>
      </c>
      <c r="G167" s="55">
        <v>0</v>
      </c>
      <c r="H167" s="55">
        <v>0</v>
      </c>
      <c r="I167" s="55">
        <v>1124723</v>
      </c>
      <c r="J167" s="55">
        <v>5989000</v>
      </c>
      <c r="K167" s="55">
        <v>29884483</v>
      </c>
      <c r="L167" s="56">
        <v>86119874</v>
      </c>
      <c r="M167" s="57">
        <v>10207231</v>
      </c>
      <c r="N167" s="58">
        <v>11074392</v>
      </c>
      <c r="O167" s="55">
        <v>3245441</v>
      </c>
      <c r="P167" s="58">
        <v>1512430</v>
      </c>
      <c r="Q167" s="58">
        <v>1638981</v>
      </c>
      <c r="R167" s="58"/>
      <c r="S167" s="58">
        <v>32505000</v>
      </c>
      <c r="T167" s="58">
        <v>21221090</v>
      </c>
      <c r="U167" s="56">
        <v>81404565</v>
      </c>
      <c r="V167" s="59">
        <v>42573000</v>
      </c>
    </row>
    <row r="168" spans="1:22" s="10" customFormat="1" ht="12.75" customHeight="1">
      <c r="A168" s="25"/>
      <c r="B168" s="52" t="s">
        <v>372</v>
      </c>
      <c r="C168" s="53" t="s">
        <v>373</v>
      </c>
      <c r="D168" s="54">
        <v>24903768</v>
      </c>
      <c r="E168" s="55">
        <v>8988800</v>
      </c>
      <c r="F168" s="55">
        <v>247664</v>
      </c>
      <c r="G168" s="55">
        <v>0</v>
      </c>
      <c r="H168" s="55">
        <v>0</v>
      </c>
      <c r="I168" s="55">
        <v>0</v>
      </c>
      <c r="J168" s="55">
        <v>6490002</v>
      </c>
      <c r="K168" s="55">
        <v>24478577</v>
      </c>
      <c r="L168" s="56">
        <v>65108811</v>
      </c>
      <c r="M168" s="57">
        <v>6784067</v>
      </c>
      <c r="N168" s="58">
        <v>6763659</v>
      </c>
      <c r="O168" s="55">
        <v>9345670</v>
      </c>
      <c r="P168" s="58">
        <v>4229029</v>
      </c>
      <c r="Q168" s="58">
        <v>1491322</v>
      </c>
      <c r="R168" s="58"/>
      <c r="S168" s="58">
        <v>31684000</v>
      </c>
      <c r="T168" s="58">
        <v>1361452</v>
      </c>
      <c r="U168" s="56">
        <v>61659199</v>
      </c>
      <c r="V168" s="59">
        <v>7693000</v>
      </c>
    </row>
    <row r="169" spans="1:22" s="10" customFormat="1" ht="12.75" customHeight="1">
      <c r="A169" s="25"/>
      <c r="B169" s="52" t="s">
        <v>374</v>
      </c>
      <c r="C169" s="53" t="s">
        <v>375</v>
      </c>
      <c r="D169" s="54">
        <v>37130623</v>
      </c>
      <c r="E169" s="55">
        <v>9654150</v>
      </c>
      <c r="F169" s="55">
        <v>776322</v>
      </c>
      <c r="G169" s="55">
        <v>0</v>
      </c>
      <c r="H169" s="55">
        <v>0</v>
      </c>
      <c r="I169" s="55">
        <v>2014294</v>
      </c>
      <c r="J169" s="55">
        <v>561548</v>
      </c>
      <c r="K169" s="55">
        <v>22650517</v>
      </c>
      <c r="L169" s="56">
        <v>72787454</v>
      </c>
      <c r="M169" s="57">
        <v>6811242</v>
      </c>
      <c r="N169" s="58">
        <v>17340093</v>
      </c>
      <c r="O169" s="55">
        <v>3448967</v>
      </c>
      <c r="P169" s="58">
        <v>2952684</v>
      </c>
      <c r="Q169" s="58">
        <v>1332214</v>
      </c>
      <c r="R169" s="58"/>
      <c r="S169" s="58">
        <v>36122637</v>
      </c>
      <c r="T169" s="58">
        <v>11347819</v>
      </c>
      <c r="U169" s="56">
        <v>79355656</v>
      </c>
      <c r="V169" s="59">
        <v>29339452</v>
      </c>
    </row>
    <row r="170" spans="1:22" s="10" customFormat="1" ht="12.75" customHeight="1">
      <c r="A170" s="25"/>
      <c r="B170" s="52" t="s">
        <v>376</v>
      </c>
      <c r="C170" s="53" t="s">
        <v>377</v>
      </c>
      <c r="D170" s="54">
        <v>53824600</v>
      </c>
      <c r="E170" s="55">
        <v>23459200</v>
      </c>
      <c r="F170" s="55">
        <v>754200</v>
      </c>
      <c r="G170" s="55">
        <v>0</v>
      </c>
      <c r="H170" s="55">
        <v>0</v>
      </c>
      <c r="I170" s="55">
        <v>9688400</v>
      </c>
      <c r="J170" s="55">
        <v>16292300</v>
      </c>
      <c r="K170" s="55">
        <v>60328000</v>
      </c>
      <c r="L170" s="56">
        <v>164346700</v>
      </c>
      <c r="M170" s="57">
        <v>14562400</v>
      </c>
      <c r="N170" s="58">
        <v>21105400</v>
      </c>
      <c r="O170" s="55">
        <v>13780100</v>
      </c>
      <c r="P170" s="58">
        <v>5263800</v>
      </c>
      <c r="Q170" s="58">
        <v>2167000</v>
      </c>
      <c r="R170" s="58"/>
      <c r="S170" s="58">
        <v>42724100</v>
      </c>
      <c r="T170" s="58">
        <v>14217100</v>
      </c>
      <c r="U170" s="56">
        <v>113819900</v>
      </c>
      <c r="V170" s="59">
        <v>27244000</v>
      </c>
    </row>
    <row r="171" spans="1:22" s="10" customFormat="1" ht="12.75" customHeight="1">
      <c r="A171" s="25"/>
      <c r="B171" s="52" t="s">
        <v>378</v>
      </c>
      <c r="C171" s="53" t="s">
        <v>379</v>
      </c>
      <c r="D171" s="54">
        <v>81553258</v>
      </c>
      <c r="E171" s="55">
        <v>39920708</v>
      </c>
      <c r="F171" s="55">
        <v>777646</v>
      </c>
      <c r="G171" s="55">
        <v>0</v>
      </c>
      <c r="H171" s="55">
        <v>0</v>
      </c>
      <c r="I171" s="55">
        <v>6146043</v>
      </c>
      <c r="J171" s="55">
        <v>2089731</v>
      </c>
      <c r="K171" s="55">
        <v>54224036</v>
      </c>
      <c r="L171" s="56">
        <v>184711422</v>
      </c>
      <c r="M171" s="57">
        <v>36867579</v>
      </c>
      <c r="N171" s="58">
        <v>45939200</v>
      </c>
      <c r="O171" s="55">
        <v>32556771</v>
      </c>
      <c r="P171" s="58">
        <v>4765068</v>
      </c>
      <c r="Q171" s="58">
        <v>4558104</v>
      </c>
      <c r="R171" s="58"/>
      <c r="S171" s="58">
        <v>60493003</v>
      </c>
      <c r="T171" s="58">
        <v>9316716</v>
      </c>
      <c r="U171" s="56">
        <v>194496441</v>
      </c>
      <c r="V171" s="59">
        <v>5</v>
      </c>
    </row>
    <row r="172" spans="1:22" s="10" customFormat="1" ht="12.75" customHeight="1">
      <c r="A172" s="25"/>
      <c r="B172" s="52" t="s">
        <v>380</v>
      </c>
      <c r="C172" s="53" t="s">
        <v>381</v>
      </c>
      <c r="D172" s="54">
        <v>119026631</v>
      </c>
      <c r="E172" s="55">
        <v>67500000</v>
      </c>
      <c r="F172" s="55">
        <v>8000000</v>
      </c>
      <c r="G172" s="55">
        <v>0</v>
      </c>
      <c r="H172" s="55">
        <v>0</v>
      </c>
      <c r="I172" s="55">
        <v>33223001</v>
      </c>
      <c r="J172" s="55">
        <v>36530883</v>
      </c>
      <c r="K172" s="55">
        <v>52199084</v>
      </c>
      <c r="L172" s="56">
        <v>316479599</v>
      </c>
      <c r="M172" s="57">
        <v>25550101</v>
      </c>
      <c r="N172" s="58">
        <v>84159884</v>
      </c>
      <c r="O172" s="55">
        <v>22067080</v>
      </c>
      <c r="P172" s="58">
        <v>14018842</v>
      </c>
      <c r="Q172" s="58">
        <v>10017954</v>
      </c>
      <c r="R172" s="58"/>
      <c r="S172" s="58">
        <v>104541000</v>
      </c>
      <c r="T172" s="58">
        <v>14884959</v>
      </c>
      <c r="U172" s="56">
        <v>275239820</v>
      </c>
      <c r="V172" s="59">
        <v>32911002</v>
      </c>
    </row>
    <row r="173" spans="1:22" s="10" customFormat="1" ht="12.75" customHeight="1">
      <c r="A173" s="25"/>
      <c r="B173" s="52" t="s">
        <v>382</v>
      </c>
      <c r="C173" s="53" t="s">
        <v>383</v>
      </c>
      <c r="D173" s="54">
        <v>37743112</v>
      </c>
      <c r="E173" s="55">
        <v>0</v>
      </c>
      <c r="F173" s="55">
        <v>1608308</v>
      </c>
      <c r="G173" s="55">
        <v>0</v>
      </c>
      <c r="H173" s="55">
        <v>0</v>
      </c>
      <c r="I173" s="55">
        <v>462720</v>
      </c>
      <c r="J173" s="55">
        <v>7007134</v>
      </c>
      <c r="K173" s="55">
        <v>20317605</v>
      </c>
      <c r="L173" s="56">
        <v>67138879</v>
      </c>
      <c r="M173" s="57">
        <v>10843208</v>
      </c>
      <c r="N173" s="58">
        <v>0</v>
      </c>
      <c r="O173" s="55">
        <v>7709325</v>
      </c>
      <c r="P173" s="58">
        <v>3057108</v>
      </c>
      <c r="Q173" s="58">
        <v>3560041</v>
      </c>
      <c r="R173" s="58"/>
      <c r="S173" s="58">
        <v>32595000</v>
      </c>
      <c r="T173" s="58">
        <v>11342046</v>
      </c>
      <c r="U173" s="56">
        <v>69106728</v>
      </c>
      <c r="V173" s="59">
        <v>18180000</v>
      </c>
    </row>
    <row r="174" spans="1:22" s="10" customFormat="1" ht="12.75" customHeight="1">
      <c r="A174" s="25"/>
      <c r="B174" s="52" t="s">
        <v>384</v>
      </c>
      <c r="C174" s="53" t="s">
        <v>385</v>
      </c>
      <c r="D174" s="54">
        <v>100049429</v>
      </c>
      <c r="E174" s="55">
        <v>50207556</v>
      </c>
      <c r="F174" s="55">
        <v>16850253</v>
      </c>
      <c r="G174" s="55">
        <v>0</v>
      </c>
      <c r="H174" s="55">
        <v>0</v>
      </c>
      <c r="I174" s="55">
        <v>2584965</v>
      </c>
      <c r="J174" s="55">
        <v>32792100</v>
      </c>
      <c r="K174" s="55">
        <v>57949994</v>
      </c>
      <c r="L174" s="56">
        <v>260434297</v>
      </c>
      <c r="M174" s="57">
        <v>64966080</v>
      </c>
      <c r="N174" s="58">
        <v>64725329</v>
      </c>
      <c r="O174" s="55">
        <v>22500677</v>
      </c>
      <c r="P174" s="58">
        <v>24799389</v>
      </c>
      <c r="Q174" s="58">
        <v>16312443</v>
      </c>
      <c r="R174" s="58"/>
      <c r="S174" s="58">
        <v>58070700</v>
      </c>
      <c r="T174" s="58">
        <v>12968429</v>
      </c>
      <c r="U174" s="56">
        <v>264343047</v>
      </c>
      <c r="V174" s="59">
        <v>15131119</v>
      </c>
    </row>
    <row r="175" spans="1:22" s="10" customFormat="1" ht="12.75" customHeight="1">
      <c r="A175" s="25"/>
      <c r="B175" s="52" t="s">
        <v>386</v>
      </c>
      <c r="C175" s="53" t="s">
        <v>387</v>
      </c>
      <c r="D175" s="54">
        <v>43097899</v>
      </c>
      <c r="E175" s="55">
        <v>22019013</v>
      </c>
      <c r="F175" s="55">
        <v>0</v>
      </c>
      <c r="G175" s="55">
        <v>0</v>
      </c>
      <c r="H175" s="55">
        <v>0</v>
      </c>
      <c r="I175" s="55">
        <v>139084</v>
      </c>
      <c r="J175" s="55">
        <v>5846993</v>
      </c>
      <c r="K175" s="55">
        <v>47800880</v>
      </c>
      <c r="L175" s="56">
        <v>118903869</v>
      </c>
      <c r="M175" s="57">
        <v>21416065</v>
      </c>
      <c r="N175" s="58">
        <v>34725585</v>
      </c>
      <c r="O175" s="55">
        <v>8938782</v>
      </c>
      <c r="P175" s="58">
        <v>4575119</v>
      </c>
      <c r="Q175" s="58">
        <v>8626527</v>
      </c>
      <c r="R175" s="58"/>
      <c r="S175" s="58">
        <v>30166440</v>
      </c>
      <c r="T175" s="58">
        <v>11349673</v>
      </c>
      <c r="U175" s="56">
        <v>119798191</v>
      </c>
      <c r="V175" s="59">
        <v>12653000</v>
      </c>
    </row>
    <row r="176" spans="1:22" s="10" customFormat="1" ht="12.75" customHeight="1">
      <c r="A176" s="25"/>
      <c r="B176" s="52" t="s">
        <v>388</v>
      </c>
      <c r="C176" s="53" t="s">
        <v>389</v>
      </c>
      <c r="D176" s="54">
        <v>366524827</v>
      </c>
      <c r="E176" s="55">
        <v>231829650</v>
      </c>
      <c r="F176" s="55">
        <v>5870313</v>
      </c>
      <c r="G176" s="55">
        <v>0</v>
      </c>
      <c r="H176" s="55">
        <v>0</v>
      </c>
      <c r="I176" s="55">
        <v>11955099</v>
      </c>
      <c r="J176" s="55">
        <v>10350000</v>
      </c>
      <c r="K176" s="55">
        <v>217707466</v>
      </c>
      <c r="L176" s="56">
        <v>844237355</v>
      </c>
      <c r="M176" s="57">
        <v>117916526</v>
      </c>
      <c r="N176" s="58">
        <v>382920246</v>
      </c>
      <c r="O176" s="55">
        <v>74028083</v>
      </c>
      <c r="P176" s="58">
        <v>44153322</v>
      </c>
      <c r="Q176" s="58">
        <v>39127359</v>
      </c>
      <c r="R176" s="58"/>
      <c r="S176" s="58">
        <v>115050516</v>
      </c>
      <c r="T176" s="58">
        <v>79642299</v>
      </c>
      <c r="U176" s="56">
        <v>852838351</v>
      </c>
      <c r="V176" s="59">
        <v>48411478</v>
      </c>
    </row>
    <row r="177" spans="1:22" s="10" customFormat="1" ht="12.75" customHeight="1">
      <c r="A177" s="25"/>
      <c r="B177" s="52" t="s">
        <v>82</v>
      </c>
      <c r="C177" s="53" t="s">
        <v>83</v>
      </c>
      <c r="D177" s="54">
        <v>903890187</v>
      </c>
      <c r="E177" s="55">
        <v>591750000</v>
      </c>
      <c r="F177" s="55">
        <v>121000000</v>
      </c>
      <c r="G177" s="55">
        <v>0</v>
      </c>
      <c r="H177" s="55">
        <v>0</v>
      </c>
      <c r="I177" s="55">
        <v>22341591</v>
      </c>
      <c r="J177" s="55">
        <v>264200000</v>
      </c>
      <c r="K177" s="55">
        <v>424084053</v>
      </c>
      <c r="L177" s="56">
        <v>2327265831</v>
      </c>
      <c r="M177" s="57">
        <v>628700370</v>
      </c>
      <c r="N177" s="58">
        <v>808854648</v>
      </c>
      <c r="O177" s="55">
        <v>297205073</v>
      </c>
      <c r="P177" s="58">
        <v>74940971</v>
      </c>
      <c r="Q177" s="58">
        <v>57827390</v>
      </c>
      <c r="R177" s="58"/>
      <c r="S177" s="58">
        <v>239418000</v>
      </c>
      <c r="T177" s="58">
        <v>241053358</v>
      </c>
      <c r="U177" s="56">
        <v>2347999810</v>
      </c>
      <c r="V177" s="59">
        <v>121639000</v>
      </c>
    </row>
    <row r="178" spans="1:22" s="10" customFormat="1" ht="12.75" customHeight="1">
      <c r="A178" s="25"/>
      <c r="B178" s="60" t="s">
        <v>390</v>
      </c>
      <c r="C178" s="53" t="s">
        <v>391</v>
      </c>
      <c r="D178" s="54">
        <v>70659676</v>
      </c>
      <c r="E178" s="55">
        <v>28465974</v>
      </c>
      <c r="F178" s="55">
        <v>11016637</v>
      </c>
      <c r="G178" s="55">
        <v>0</v>
      </c>
      <c r="H178" s="55">
        <v>0</v>
      </c>
      <c r="I178" s="55">
        <v>596716</v>
      </c>
      <c r="J178" s="55">
        <v>9539997</v>
      </c>
      <c r="K178" s="55">
        <v>87869317</v>
      </c>
      <c r="L178" s="56">
        <v>208148317</v>
      </c>
      <c r="M178" s="57">
        <v>22493783</v>
      </c>
      <c r="N178" s="58">
        <v>27372954</v>
      </c>
      <c r="O178" s="55">
        <v>21725132</v>
      </c>
      <c r="P178" s="58">
        <v>3401223</v>
      </c>
      <c r="Q178" s="58">
        <v>10923192</v>
      </c>
      <c r="R178" s="58"/>
      <c r="S178" s="58">
        <v>103325140</v>
      </c>
      <c r="T178" s="58">
        <v>41720416</v>
      </c>
      <c r="U178" s="56">
        <v>230961840</v>
      </c>
      <c r="V178" s="59">
        <v>30774000</v>
      </c>
    </row>
    <row r="179" spans="1:22" s="10" customFormat="1" ht="12.75" customHeight="1">
      <c r="A179" s="25"/>
      <c r="B179" s="52" t="s">
        <v>392</v>
      </c>
      <c r="C179" s="53" t="s">
        <v>393</v>
      </c>
      <c r="D179" s="54">
        <v>49388607</v>
      </c>
      <c r="E179" s="55">
        <v>22206250</v>
      </c>
      <c r="F179" s="55">
        <v>21364750</v>
      </c>
      <c r="G179" s="55">
        <v>0</v>
      </c>
      <c r="H179" s="55">
        <v>0</v>
      </c>
      <c r="I179" s="55">
        <v>0</v>
      </c>
      <c r="J179" s="55">
        <v>23903376</v>
      </c>
      <c r="K179" s="55">
        <v>39971376</v>
      </c>
      <c r="L179" s="56">
        <v>156834359</v>
      </c>
      <c r="M179" s="57">
        <v>11986567</v>
      </c>
      <c r="N179" s="58">
        <v>32708760</v>
      </c>
      <c r="O179" s="55">
        <v>10922201</v>
      </c>
      <c r="P179" s="58">
        <v>6522690</v>
      </c>
      <c r="Q179" s="58">
        <v>6004779</v>
      </c>
      <c r="R179" s="58"/>
      <c r="S179" s="58">
        <v>55979000</v>
      </c>
      <c r="T179" s="58">
        <v>13625642</v>
      </c>
      <c r="U179" s="56">
        <v>137749639</v>
      </c>
      <c r="V179" s="59">
        <v>11692000</v>
      </c>
    </row>
    <row r="180" spans="1:22" s="10" customFormat="1" ht="12.75" customHeight="1">
      <c r="A180" s="25"/>
      <c r="B180" s="52" t="s">
        <v>394</v>
      </c>
      <c r="C180" s="53" t="s">
        <v>395</v>
      </c>
      <c r="D180" s="54">
        <v>97392443</v>
      </c>
      <c r="E180" s="55">
        <v>65898240</v>
      </c>
      <c r="F180" s="55">
        <v>54915200</v>
      </c>
      <c r="G180" s="55">
        <v>0</v>
      </c>
      <c r="H180" s="55">
        <v>0</v>
      </c>
      <c r="I180" s="55">
        <v>157200</v>
      </c>
      <c r="J180" s="55">
        <v>55629011</v>
      </c>
      <c r="K180" s="55">
        <v>51318016</v>
      </c>
      <c r="L180" s="56">
        <v>325310110</v>
      </c>
      <c r="M180" s="57">
        <v>37160017</v>
      </c>
      <c r="N180" s="58">
        <v>114465100</v>
      </c>
      <c r="O180" s="55">
        <v>31962564</v>
      </c>
      <c r="P180" s="58">
        <v>15864468</v>
      </c>
      <c r="Q180" s="58">
        <v>12244948</v>
      </c>
      <c r="R180" s="58"/>
      <c r="S180" s="58">
        <v>123057999</v>
      </c>
      <c r="T180" s="58">
        <v>34343829</v>
      </c>
      <c r="U180" s="56">
        <v>369098925</v>
      </c>
      <c r="V180" s="59">
        <v>0</v>
      </c>
    </row>
    <row r="181" spans="1:22" s="10" customFormat="1" ht="12.75" customHeight="1">
      <c r="A181" s="25"/>
      <c r="B181" s="52" t="s">
        <v>396</v>
      </c>
      <c r="C181" s="53" t="s">
        <v>397</v>
      </c>
      <c r="D181" s="54">
        <v>109382088</v>
      </c>
      <c r="E181" s="55">
        <v>8354694</v>
      </c>
      <c r="F181" s="55">
        <v>7420000</v>
      </c>
      <c r="G181" s="55">
        <v>0</v>
      </c>
      <c r="H181" s="55">
        <v>0</v>
      </c>
      <c r="I181" s="55">
        <v>208148</v>
      </c>
      <c r="J181" s="55">
        <v>15269206</v>
      </c>
      <c r="K181" s="55">
        <v>113018959</v>
      </c>
      <c r="L181" s="56">
        <v>253653095</v>
      </c>
      <c r="M181" s="57">
        <v>23822794</v>
      </c>
      <c r="N181" s="58">
        <v>5776399</v>
      </c>
      <c r="O181" s="55">
        <v>14449480</v>
      </c>
      <c r="P181" s="58">
        <v>3646383</v>
      </c>
      <c r="Q181" s="58">
        <v>3203292</v>
      </c>
      <c r="R181" s="58"/>
      <c r="S181" s="58">
        <v>185404080</v>
      </c>
      <c r="T181" s="58">
        <v>30605141</v>
      </c>
      <c r="U181" s="56">
        <v>266907569</v>
      </c>
      <c r="V181" s="59">
        <v>97398627</v>
      </c>
    </row>
    <row r="182" spans="1:22" s="10" customFormat="1" ht="12.75" customHeight="1">
      <c r="A182" s="25"/>
      <c r="B182" s="52" t="s">
        <v>398</v>
      </c>
      <c r="C182" s="53" t="s">
        <v>399</v>
      </c>
      <c r="D182" s="54">
        <v>174385536</v>
      </c>
      <c r="E182" s="55">
        <v>95867040</v>
      </c>
      <c r="F182" s="55">
        <v>27431352</v>
      </c>
      <c r="G182" s="55">
        <v>0</v>
      </c>
      <c r="H182" s="55">
        <v>0</v>
      </c>
      <c r="I182" s="55">
        <v>6344184</v>
      </c>
      <c r="J182" s="55">
        <v>25677936</v>
      </c>
      <c r="K182" s="55">
        <v>170948280</v>
      </c>
      <c r="L182" s="56">
        <v>500654328</v>
      </c>
      <c r="M182" s="57">
        <v>52146744</v>
      </c>
      <c r="N182" s="58">
        <v>126265212</v>
      </c>
      <c r="O182" s="55">
        <v>28393548</v>
      </c>
      <c r="P182" s="58">
        <v>13099296</v>
      </c>
      <c r="Q182" s="58">
        <v>10972536</v>
      </c>
      <c r="R182" s="58"/>
      <c r="S182" s="58">
        <v>199724964</v>
      </c>
      <c r="T182" s="58">
        <v>28939596</v>
      </c>
      <c r="U182" s="56">
        <v>459541896</v>
      </c>
      <c r="V182" s="59">
        <v>114448992</v>
      </c>
    </row>
    <row r="183" spans="1:22" s="10" customFormat="1" ht="12.75" customHeight="1">
      <c r="A183" s="25"/>
      <c r="B183" s="52" t="s">
        <v>400</v>
      </c>
      <c r="C183" s="53" t="s">
        <v>401</v>
      </c>
      <c r="D183" s="54">
        <v>181293158</v>
      </c>
      <c r="E183" s="55">
        <v>129084610</v>
      </c>
      <c r="F183" s="55">
        <v>14515708</v>
      </c>
      <c r="G183" s="55">
        <v>0</v>
      </c>
      <c r="H183" s="55">
        <v>0</v>
      </c>
      <c r="I183" s="55">
        <v>27936489</v>
      </c>
      <c r="J183" s="55">
        <v>11472811</v>
      </c>
      <c r="K183" s="55">
        <v>170079008</v>
      </c>
      <c r="L183" s="56">
        <v>534381784</v>
      </c>
      <c r="M183" s="57">
        <v>175404174</v>
      </c>
      <c r="N183" s="58">
        <v>174534965</v>
      </c>
      <c r="O183" s="55">
        <v>89046636</v>
      </c>
      <c r="P183" s="58">
        <v>37233808</v>
      </c>
      <c r="Q183" s="58">
        <v>36717799</v>
      </c>
      <c r="R183" s="58"/>
      <c r="S183" s="58">
        <v>52536132</v>
      </c>
      <c r="T183" s="58">
        <v>61685342</v>
      </c>
      <c r="U183" s="56">
        <v>627158856</v>
      </c>
      <c r="V183" s="59">
        <v>134384000</v>
      </c>
    </row>
    <row r="184" spans="1:22" s="10" customFormat="1" ht="12.75" customHeight="1">
      <c r="A184" s="25"/>
      <c r="B184" s="52" t="s">
        <v>402</v>
      </c>
      <c r="C184" s="53" t="s">
        <v>403</v>
      </c>
      <c r="D184" s="54">
        <v>177000726</v>
      </c>
      <c r="E184" s="55">
        <v>0</v>
      </c>
      <c r="F184" s="55">
        <v>47647245</v>
      </c>
      <c r="G184" s="55">
        <v>0</v>
      </c>
      <c r="H184" s="55">
        <v>0</v>
      </c>
      <c r="I184" s="55">
        <v>0</v>
      </c>
      <c r="J184" s="55">
        <v>52284291</v>
      </c>
      <c r="K184" s="55">
        <v>206858022</v>
      </c>
      <c r="L184" s="56">
        <v>483790284</v>
      </c>
      <c r="M184" s="57">
        <v>48830976</v>
      </c>
      <c r="N184" s="58">
        <v>0</v>
      </c>
      <c r="O184" s="55">
        <v>32837076</v>
      </c>
      <c r="P184" s="58">
        <v>0</v>
      </c>
      <c r="Q184" s="58">
        <v>24113045</v>
      </c>
      <c r="R184" s="58"/>
      <c r="S184" s="58">
        <v>394000308</v>
      </c>
      <c r="T184" s="58">
        <v>30484784</v>
      </c>
      <c r="U184" s="56">
        <v>530266189</v>
      </c>
      <c r="V184" s="59">
        <v>213246000</v>
      </c>
    </row>
    <row r="185" spans="1:22" s="10" customFormat="1" ht="12.75" customHeight="1">
      <c r="A185" s="25"/>
      <c r="B185" s="52" t="s">
        <v>84</v>
      </c>
      <c r="C185" s="53" t="s">
        <v>85</v>
      </c>
      <c r="D185" s="54">
        <v>619823433</v>
      </c>
      <c r="E185" s="55">
        <v>500000000</v>
      </c>
      <c r="F185" s="55">
        <v>125760000</v>
      </c>
      <c r="G185" s="55">
        <v>0</v>
      </c>
      <c r="H185" s="55">
        <v>0</v>
      </c>
      <c r="I185" s="55">
        <v>141244105</v>
      </c>
      <c r="J185" s="55">
        <v>209600000</v>
      </c>
      <c r="K185" s="55">
        <v>984707772</v>
      </c>
      <c r="L185" s="56">
        <v>2581135310</v>
      </c>
      <c r="M185" s="57">
        <v>387460425</v>
      </c>
      <c r="N185" s="58">
        <v>486452752</v>
      </c>
      <c r="O185" s="55">
        <v>176965582</v>
      </c>
      <c r="P185" s="58">
        <v>57713059</v>
      </c>
      <c r="Q185" s="58">
        <v>59785285</v>
      </c>
      <c r="R185" s="58"/>
      <c r="S185" s="58">
        <v>871836000</v>
      </c>
      <c r="T185" s="58">
        <v>161403716</v>
      </c>
      <c r="U185" s="56">
        <v>2201616819</v>
      </c>
      <c r="V185" s="59">
        <v>327000000</v>
      </c>
    </row>
    <row r="186" spans="1:22" s="10" customFormat="1" ht="12.75" customHeight="1">
      <c r="A186" s="25"/>
      <c r="B186" s="52" t="s">
        <v>86</v>
      </c>
      <c r="C186" s="53" t="s">
        <v>87</v>
      </c>
      <c r="D186" s="54">
        <v>896113018</v>
      </c>
      <c r="E186" s="55">
        <v>1134161920</v>
      </c>
      <c r="F186" s="55">
        <v>297692740</v>
      </c>
      <c r="G186" s="55">
        <v>0</v>
      </c>
      <c r="H186" s="55">
        <v>0</v>
      </c>
      <c r="I186" s="55">
        <v>45442699</v>
      </c>
      <c r="J186" s="55">
        <v>890769496</v>
      </c>
      <c r="K186" s="55">
        <v>1233575291</v>
      </c>
      <c r="L186" s="56">
        <v>4497755164</v>
      </c>
      <c r="M186" s="57">
        <v>424524311</v>
      </c>
      <c r="N186" s="58">
        <v>2442035481</v>
      </c>
      <c r="O186" s="55">
        <v>527201583</v>
      </c>
      <c r="P186" s="58">
        <v>399354142</v>
      </c>
      <c r="Q186" s="58">
        <v>158434086</v>
      </c>
      <c r="R186" s="58"/>
      <c r="S186" s="58">
        <v>962896396</v>
      </c>
      <c r="T186" s="58">
        <v>610881150</v>
      </c>
      <c r="U186" s="56">
        <v>5525327149</v>
      </c>
      <c r="V186" s="59">
        <v>511085604</v>
      </c>
    </row>
    <row r="187" spans="1:22" s="10" customFormat="1" ht="12.75" customHeight="1">
      <c r="A187" s="25"/>
      <c r="B187" s="52" t="s">
        <v>404</v>
      </c>
      <c r="C187" s="53" t="s">
        <v>405</v>
      </c>
      <c r="D187" s="54">
        <v>70806825</v>
      </c>
      <c r="E187" s="55">
        <v>31996543</v>
      </c>
      <c r="F187" s="55">
        <v>1344989</v>
      </c>
      <c r="G187" s="55">
        <v>0</v>
      </c>
      <c r="H187" s="55">
        <v>0</v>
      </c>
      <c r="I187" s="55">
        <v>1792676</v>
      </c>
      <c r="J187" s="55">
        <v>37807891</v>
      </c>
      <c r="K187" s="55">
        <v>107551559</v>
      </c>
      <c r="L187" s="56">
        <v>251300483</v>
      </c>
      <c r="M187" s="57">
        <v>7203418</v>
      </c>
      <c r="N187" s="58">
        <v>48066782</v>
      </c>
      <c r="O187" s="55">
        <v>8443375</v>
      </c>
      <c r="P187" s="58">
        <v>5319591</v>
      </c>
      <c r="Q187" s="58">
        <v>1606209</v>
      </c>
      <c r="R187" s="58"/>
      <c r="S187" s="58">
        <v>114153850</v>
      </c>
      <c r="T187" s="58">
        <v>74502084</v>
      </c>
      <c r="U187" s="56">
        <v>259295309</v>
      </c>
      <c r="V187" s="59">
        <v>0</v>
      </c>
    </row>
    <row r="188" spans="1:22" s="10" customFormat="1" ht="12.75" customHeight="1">
      <c r="A188" s="25"/>
      <c r="B188" s="52" t="s">
        <v>406</v>
      </c>
      <c r="C188" s="53" t="s">
        <v>407</v>
      </c>
      <c r="D188" s="54">
        <v>311548595</v>
      </c>
      <c r="E188" s="55">
        <v>8368000</v>
      </c>
      <c r="F188" s="55">
        <v>78450000</v>
      </c>
      <c r="G188" s="55">
        <v>0</v>
      </c>
      <c r="H188" s="55">
        <v>0</v>
      </c>
      <c r="I188" s="55">
        <v>2729218</v>
      </c>
      <c r="J188" s="55">
        <v>195274984</v>
      </c>
      <c r="K188" s="55">
        <v>293328347</v>
      </c>
      <c r="L188" s="56">
        <v>889699144</v>
      </c>
      <c r="M188" s="57">
        <v>155391048</v>
      </c>
      <c r="N188" s="58">
        <v>0</v>
      </c>
      <c r="O188" s="55">
        <v>171036225</v>
      </c>
      <c r="P188" s="58">
        <v>2595969</v>
      </c>
      <c r="Q188" s="58">
        <v>13048543</v>
      </c>
      <c r="R188" s="58"/>
      <c r="S188" s="58">
        <v>500553630</v>
      </c>
      <c r="T188" s="58">
        <v>75715156</v>
      </c>
      <c r="U188" s="56">
        <v>918340571</v>
      </c>
      <c r="V188" s="59">
        <v>218925370</v>
      </c>
    </row>
    <row r="189" spans="1:22" s="10" customFormat="1" ht="12.75" customHeight="1">
      <c r="A189" s="25"/>
      <c r="B189" s="52" t="s">
        <v>408</v>
      </c>
      <c r="C189" s="53" t="s">
        <v>409</v>
      </c>
      <c r="D189" s="54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63000</v>
      </c>
      <c r="J189" s="55">
        <v>4200000</v>
      </c>
      <c r="K189" s="55">
        <v>16602902</v>
      </c>
      <c r="L189" s="56">
        <v>20865902</v>
      </c>
      <c r="M189" s="57">
        <v>0</v>
      </c>
      <c r="N189" s="58">
        <v>0</v>
      </c>
      <c r="O189" s="55">
        <v>0</v>
      </c>
      <c r="P189" s="58">
        <v>0</v>
      </c>
      <c r="Q189" s="58">
        <v>0</v>
      </c>
      <c r="R189" s="58"/>
      <c r="S189" s="58">
        <v>0</v>
      </c>
      <c r="T189" s="58">
        <v>0</v>
      </c>
      <c r="U189" s="56">
        <v>0</v>
      </c>
      <c r="V189" s="59">
        <v>0</v>
      </c>
    </row>
    <row r="190" spans="1:22" s="10" customFormat="1" ht="12.75" customHeight="1">
      <c r="A190" s="25"/>
      <c r="B190" s="52" t="s">
        <v>410</v>
      </c>
      <c r="C190" s="53" t="s">
        <v>411</v>
      </c>
      <c r="D190" s="54">
        <v>116043184</v>
      </c>
      <c r="E190" s="55">
        <v>37446800</v>
      </c>
      <c r="F190" s="55">
        <v>465672</v>
      </c>
      <c r="G190" s="55">
        <v>0</v>
      </c>
      <c r="H190" s="55">
        <v>0</v>
      </c>
      <c r="I190" s="55">
        <v>0</v>
      </c>
      <c r="J190" s="55">
        <v>21725000</v>
      </c>
      <c r="K190" s="55">
        <v>68865172</v>
      </c>
      <c r="L190" s="56">
        <v>244545828</v>
      </c>
      <c r="M190" s="57">
        <v>35167982</v>
      </c>
      <c r="N190" s="58">
        <v>47411734</v>
      </c>
      <c r="O190" s="55">
        <v>8019475</v>
      </c>
      <c r="P190" s="58">
        <v>12894062</v>
      </c>
      <c r="Q190" s="58">
        <v>12224560</v>
      </c>
      <c r="R190" s="58"/>
      <c r="S190" s="58">
        <v>168597649</v>
      </c>
      <c r="T190" s="58">
        <v>2838067</v>
      </c>
      <c r="U190" s="56">
        <v>287153529</v>
      </c>
      <c r="V190" s="59">
        <v>3000000</v>
      </c>
    </row>
    <row r="191" spans="1:22" s="10" customFormat="1" ht="12.75" customHeight="1">
      <c r="A191" s="25"/>
      <c r="B191" s="52" t="s">
        <v>412</v>
      </c>
      <c r="C191" s="53" t="s">
        <v>413</v>
      </c>
      <c r="D191" s="54">
        <v>343306920</v>
      </c>
      <c r="E191" s="55">
        <v>35407824</v>
      </c>
      <c r="F191" s="55">
        <v>59405004</v>
      </c>
      <c r="G191" s="55">
        <v>0</v>
      </c>
      <c r="H191" s="55">
        <v>0</v>
      </c>
      <c r="I191" s="55">
        <v>2799216</v>
      </c>
      <c r="J191" s="55">
        <v>309806784</v>
      </c>
      <c r="K191" s="55">
        <v>222925692</v>
      </c>
      <c r="L191" s="56">
        <v>973651440</v>
      </c>
      <c r="M191" s="57">
        <v>407685288</v>
      </c>
      <c r="N191" s="58">
        <v>0</v>
      </c>
      <c r="O191" s="55">
        <v>172357788</v>
      </c>
      <c r="P191" s="58">
        <v>51293808</v>
      </c>
      <c r="Q191" s="58">
        <v>45851856</v>
      </c>
      <c r="R191" s="58"/>
      <c r="S191" s="58">
        <v>309367344</v>
      </c>
      <c r="T191" s="58">
        <v>140495388</v>
      </c>
      <c r="U191" s="56">
        <v>1127051472</v>
      </c>
      <c r="V191" s="59">
        <v>66057996</v>
      </c>
    </row>
    <row r="192" spans="1:22" s="10" customFormat="1" ht="12.75" customHeight="1">
      <c r="A192" s="25"/>
      <c r="B192" s="52" t="s">
        <v>414</v>
      </c>
      <c r="C192" s="53" t="s">
        <v>415</v>
      </c>
      <c r="D192" s="54">
        <v>209258324</v>
      </c>
      <c r="E192" s="55">
        <v>193489000</v>
      </c>
      <c r="F192" s="55">
        <v>0</v>
      </c>
      <c r="G192" s="55">
        <v>0</v>
      </c>
      <c r="H192" s="55">
        <v>0</v>
      </c>
      <c r="I192" s="55">
        <v>434660</v>
      </c>
      <c r="J192" s="55">
        <v>151188062</v>
      </c>
      <c r="K192" s="55">
        <v>85128733</v>
      </c>
      <c r="L192" s="56">
        <v>639498779</v>
      </c>
      <c r="M192" s="57">
        <v>66186558</v>
      </c>
      <c r="N192" s="58">
        <v>221997942</v>
      </c>
      <c r="O192" s="55">
        <v>44313130</v>
      </c>
      <c r="P192" s="58">
        <v>23007090</v>
      </c>
      <c r="Q192" s="58">
        <v>12390318</v>
      </c>
      <c r="R192" s="58"/>
      <c r="S192" s="58">
        <v>154241071</v>
      </c>
      <c r="T192" s="58">
        <v>97164088</v>
      </c>
      <c r="U192" s="56">
        <v>619300197</v>
      </c>
      <c r="V192" s="59">
        <v>44626300</v>
      </c>
    </row>
    <row r="193" spans="1:22" s="10" customFormat="1" ht="12.75" customHeight="1">
      <c r="A193" s="25"/>
      <c r="B193" s="52" t="s">
        <v>416</v>
      </c>
      <c r="C193" s="53" t="s">
        <v>417</v>
      </c>
      <c r="D193" s="54">
        <v>155033272</v>
      </c>
      <c r="E193" s="55">
        <v>61580030</v>
      </c>
      <c r="F193" s="55">
        <v>78450</v>
      </c>
      <c r="G193" s="55">
        <v>0</v>
      </c>
      <c r="H193" s="55">
        <v>0</v>
      </c>
      <c r="I193" s="55">
        <v>0</v>
      </c>
      <c r="J193" s="55">
        <v>42825247</v>
      </c>
      <c r="K193" s="55">
        <v>160729880</v>
      </c>
      <c r="L193" s="56">
        <v>420246879</v>
      </c>
      <c r="M193" s="57">
        <v>68931629</v>
      </c>
      <c r="N193" s="58">
        <v>94367296</v>
      </c>
      <c r="O193" s="55">
        <v>22932937</v>
      </c>
      <c r="P193" s="58">
        <v>4617276</v>
      </c>
      <c r="Q193" s="58">
        <v>23172743</v>
      </c>
      <c r="R193" s="58"/>
      <c r="S193" s="58">
        <v>244418422</v>
      </c>
      <c r="T193" s="58">
        <v>20234950</v>
      </c>
      <c r="U193" s="56">
        <v>478675253</v>
      </c>
      <c r="V193" s="59">
        <v>0</v>
      </c>
    </row>
    <row r="194" spans="1:22" s="10" customFormat="1" ht="12.75" customHeight="1">
      <c r="A194" s="25"/>
      <c r="B194" s="52" t="s">
        <v>418</v>
      </c>
      <c r="C194" s="53" t="s">
        <v>419</v>
      </c>
      <c r="D194" s="54">
        <v>217409222</v>
      </c>
      <c r="E194" s="55">
        <v>135296000</v>
      </c>
      <c r="F194" s="55">
        <v>0</v>
      </c>
      <c r="G194" s="55">
        <v>0</v>
      </c>
      <c r="H194" s="55">
        <v>0</v>
      </c>
      <c r="I194" s="55">
        <v>14874689</v>
      </c>
      <c r="J194" s="55">
        <v>15928695</v>
      </c>
      <c r="K194" s="55">
        <v>84209774</v>
      </c>
      <c r="L194" s="56">
        <v>467718380</v>
      </c>
      <c r="M194" s="57">
        <v>58009082</v>
      </c>
      <c r="N194" s="58">
        <v>154762454</v>
      </c>
      <c r="O194" s="55">
        <v>27966392</v>
      </c>
      <c r="P194" s="58">
        <v>26757975</v>
      </c>
      <c r="Q194" s="58">
        <v>24394168</v>
      </c>
      <c r="R194" s="58"/>
      <c r="S194" s="58">
        <v>64868000</v>
      </c>
      <c r="T194" s="58">
        <v>37825443</v>
      </c>
      <c r="U194" s="56">
        <v>394583514</v>
      </c>
      <c r="V194" s="59">
        <v>32008000</v>
      </c>
    </row>
    <row r="195" spans="1:22" s="10" customFormat="1" ht="12.75" customHeight="1">
      <c r="A195" s="25"/>
      <c r="B195" s="52" t="s">
        <v>420</v>
      </c>
      <c r="C195" s="53" t="s">
        <v>421</v>
      </c>
      <c r="D195" s="54">
        <v>70492440</v>
      </c>
      <c r="E195" s="55">
        <v>28242000</v>
      </c>
      <c r="F195" s="55">
        <v>0</v>
      </c>
      <c r="G195" s="55">
        <v>0</v>
      </c>
      <c r="H195" s="55">
        <v>0</v>
      </c>
      <c r="I195" s="55">
        <v>8367996</v>
      </c>
      <c r="J195" s="55">
        <v>27873288</v>
      </c>
      <c r="K195" s="55">
        <v>40583292</v>
      </c>
      <c r="L195" s="56">
        <v>175559016</v>
      </c>
      <c r="M195" s="57">
        <v>19812420</v>
      </c>
      <c r="N195" s="58">
        <v>28174728</v>
      </c>
      <c r="O195" s="55">
        <v>12150108</v>
      </c>
      <c r="P195" s="58">
        <v>13438392</v>
      </c>
      <c r="Q195" s="58">
        <v>8592024</v>
      </c>
      <c r="R195" s="58"/>
      <c r="S195" s="58">
        <v>67613004</v>
      </c>
      <c r="T195" s="58">
        <v>19347264</v>
      </c>
      <c r="U195" s="56">
        <v>169127940</v>
      </c>
      <c r="V195" s="59">
        <v>26613996</v>
      </c>
    </row>
    <row r="196" spans="1:22" s="10" customFormat="1" ht="12.75" customHeight="1">
      <c r="A196" s="25"/>
      <c r="B196" s="52" t="s">
        <v>422</v>
      </c>
      <c r="C196" s="53" t="s">
        <v>423</v>
      </c>
      <c r="D196" s="54">
        <v>143995471</v>
      </c>
      <c r="E196" s="55">
        <v>8247500</v>
      </c>
      <c r="F196" s="55">
        <v>319500</v>
      </c>
      <c r="G196" s="55">
        <v>0</v>
      </c>
      <c r="H196" s="55">
        <v>0</v>
      </c>
      <c r="I196" s="55">
        <v>811239</v>
      </c>
      <c r="J196" s="55">
        <v>5300000</v>
      </c>
      <c r="K196" s="55">
        <v>143179353</v>
      </c>
      <c r="L196" s="56">
        <v>301853063</v>
      </c>
      <c r="M196" s="57">
        <v>38584000</v>
      </c>
      <c r="N196" s="58">
        <v>4543464</v>
      </c>
      <c r="O196" s="55">
        <v>975000</v>
      </c>
      <c r="P196" s="58">
        <v>2384560</v>
      </c>
      <c r="Q196" s="58">
        <v>3932600</v>
      </c>
      <c r="R196" s="58"/>
      <c r="S196" s="58">
        <v>226181000</v>
      </c>
      <c r="T196" s="58">
        <v>25203000</v>
      </c>
      <c r="U196" s="56">
        <v>301803624</v>
      </c>
      <c r="V196" s="59">
        <v>48267000</v>
      </c>
    </row>
    <row r="197" spans="1:22" s="10" customFormat="1" ht="12.75" customHeight="1">
      <c r="A197" s="25"/>
      <c r="B197" s="60" t="s">
        <v>424</v>
      </c>
      <c r="C197" s="53" t="s">
        <v>425</v>
      </c>
      <c r="D197" s="54">
        <v>82331375</v>
      </c>
      <c r="E197" s="55">
        <v>58530495</v>
      </c>
      <c r="F197" s="55">
        <v>0</v>
      </c>
      <c r="G197" s="55">
        <v>0</v>
      </c>
      <c r="H197" s="55">
        <v>0</v>
      </c>
      <c r="I197" s="55">
        <v>2259034</v>
      </c>
      <c r="J197" s="55">
        <v>103468326</v>
      </c>
      <c r="K197" s="55">
        <v>90769991</v>
      </c>
      <c r="L197" s="56">
        <v>337359221</v>
      </c>
      <c r="M197" s="57">
        <v>46399019</v>
      </c>
      <c r="N197" s="58">
        <v>109553925</v>
      </c>
      <c r="O197" s="55">
        <v>45949653</v>
      </c>
      <c r="P197" s="58">
        <v>28010105</v>
      </c>
      <c r="Q197" s="58">
        <v>22448070</v>
      </c>
      <c r="R197" s="58"/>
      <c r="S197" s="58">
        <v>61793000</v>
      </c>
      <c r="T197" s="58">
        <v>50417263</v>
      </c>
      <c r="U197" s="56">
        <v>364571035</v>
      </c>
      <c r="V197" s="59">
        <v>17633000</v>
      </c>
    </row>
    <row r="198" spans="1:22" s="10" customFormat="1" ht="12.75" customHeight="1">
      <c r="A198" s="25"/>
      <c r="B198" s="52" t="s">
        <v>426</v>
      </c>
      <c r="C198" s="53" t="s">
        <v>427</v>
      </c>
      <c r="D198" s="54">
        <v>63843110</v>
      </c>
      <c r="E198" s="55">
        <v>0</v>
      </c>
      <c r="F198" s="55">
        <v>0</v>
      </c>
      <c r="G198" s="55">
        <v>0</v>
      </c>
      <c r="H198" s="55">
        <v>0</v>
      </c>
      <c r="I198" s="55">
        <v>390000</v>
      </c>
      <c r="J198" s="55">
        <v>5000000</v>
      </c>
      <c r="K198" s="55">
        <v>111899617</v>
      </c>
      <c r="L198" s="56">
        <v>181132727</v>
      </c>
      <c r="M198" s="57">
        <v>29058072</v>
      </c>
      <c r="N198" s="58">
        <v>0</v>
      </c>
      <c r="O198" s="55">
        <v>0</v>
      </c>
      <c r="P198" s="58">
        <v>0</v>
      </c>
      <c r="Q198" s="58">
        <v>0</v>
      </c>
      <c r="R198" s="58"/>
      <c r="S198" s="58">
        <v>131075263</v>
      </c>
      <c r="T198" s="58">
        <v>5742000</v>
      </c>
      <c r="U198" s="56">
        <v>165875335</v>
      </c>
      <c r="V198" s="59">
        <v>30001950</v>
      </c>
    </row>
    <row r="199" spans="1:22" s="10" customFormat="1" ht="12.75" customHeight="1">
      <c r="A199" s="25"/>
      <c r="B199" s="52" t="s">
        <v>88</v>
      </c>
      <c r="C199" s="53" t="s">
        <v>89</v>
      </c>
      <c r="D199" s="54">
        <v>728422946</v>
      </c>
      <c r="E199" s="55">
        <v>600626280</v>
      </c>
      <c r="F199" s="55">
        <v>339927000</v>
      </c>
      <c r="G199" s="55">
        <v>0</v>
      </c>
      <c r="H199" s="55">
        <v>0</v>
      </c>
      <c r="I199" s="55">
        <v>3699702</v>
      </c>
      <c r="J199" s="55">
        <v>933338650</v>
      </c>
      <c r="K199" s="55">
        <v>820113780</v>
      </c>
      <c r="L199" s="56">
        <v>3426128358</v>
      </c>
      <c r="M199" s="57">
        <v>500831061</v>
      </c>
      <c r="N199" s="58">
        <v>1041944996</v>
      </c>
      <c r="O199" s="55">
        <v>703252195</v>
      </c>
      <c r="P199" s="58">
        <v>129240601</v>
      </c>
      <c r="Q199" s="58">
        <v>147268046</v>
      </c>
      <c r="R199" s="58"/>
      <c r="S199" s="58">
        <v>515028504</v>
      </c>
      <c r="T199" s="58">
        <v>490142913</v>
      </c>
      <c r="U199" s="56">
        <v>3527708316</v>
      </c>
      <c r="V199" s="59">
        <v>159841508</v>
      </c>
    </row>
    <row r="200" spans="1:22" s="10" customFormat="1" ht="12.75" customHeight="1">
      <c r="A200" s="25"/>
      <c r="B200" s="52" t="s">
        <v>428</v>
      </c>
      <c r="C200" s="53" t="s">
        <v>429</v>
      </c>
      <c r="D200" s="54">
        <v>122554162</v>
      </c>
      <c r="E200" s="55">
        <v>0</v>
      </c>
      <c r="F200" s="55">
        <v>0</v>
      </c>
      <c r="G200" s="55">
        <v>0</v>
      </c>
      <c r="H200" s="55">
        <v>0</v>
      </c>
      <c r="I200" s="55">
        <v>1794936</v>
      </c>
      <c r="J200" s="55">
        <v>0</v>
      </c>
      <c r="K200" s="55">
        <v>51471568</v>
      </c>
      <c r="L200" s="56">
        <v>175820666</v>
      </c>
      <c r="M200" s="57">
        <v>46421480</v>
      </c>
      <c r="N200" s="58">
        <v>68276453</v>
      </c>
      <c r="O200" s="55">
        <v>80793040</v>
      </c>
      <c r="P200" s="58">
        <v>33704790</v>
      </c>
      <c r="Q200" s="58">
        <v>14978720</v>
      </c>
      <c r="R200" s="58"/>
      <c r="S200" s="58">
        <v>178132754</v>
      </c>
      <c r="T200" s="58">
        <v>113137004</v>
      </c>
      <c r="U200" s="56">
        <v>535444241</v>
      </c>
      <c r="V200" s="59">
        <v>0</v>
      </c>
    </row>
    <row r="201" spans="1:22" s="10" customFormat="1" ht="12.75" customHeight="1">
      <c r="A201" s="25"/>
      <c r="B201" s="52" t="s">
        <v>90</v>
      </c>
      <c r="C201" s="53" t="s">
        <v>91</v>
      </c>
      <c r="D201" s="54">
        <v>609376430</v>
      </c>
      <c r="E201" s="55">
        <v>620235425</v>
      </c>
      <c r="F201" s="55">
        <v>32500000</v>
      </c>
      <c r="G201" s="55">
        <v>0</v>
      </c>
      <c r="H201" s="55">
        <v>0</v>
      </c>
      <c r="I201" s="55">
        <v>40000</v>
      </c>
      <c r="J201" s="55">
        <v>320410358</v>
      </c>
      <c r="K201" s="55">
        <v>616327653</v>
      </c>
      <c r="L201" s="56">
        <v>2198889866</v>
      </c>
      <c r="M201" s="57">
        <v>199518346</v>
      </c>
      <c r="N201" s="58">
        <v>862528827</v>
      </c>
      <c r="O201" s="55">
        <v>114239000</v>
      </c>
      <c r="P201" s="58">
        <v>68908740</v>
      </c>
      <c r="Q201" s="58">
        <v>47925000</v>
      </c>
      <c r="R201" s="58"/>
      <c r="S201" s="58">
        <v>321133250</v>
      </c>
      <c r="T201" s="58">
        <v>192595868</v>
      </c>
      <c r="U201" s="56">
        <v>1806849031</v>
      </c>
      <c r="V201" s="59">
        <v>117120750</v>
      </c>
    </row>
    <row r="202" spans="1:22" s="10" customFormat="1" ht="12.75" customHeight="1">
      <c r="A202" s="25"/>
      <c r="B202" s="52" t="s">
        <v>430</v>
      </c>
      <c r="C202" s="53" t="s">
        <v>431</v>
      </c>
      <c r="D202" s="54">
        <v>184273569</v>
      </c>
      <c r="E202" s="55">
        <v>99918133</v>
      </c>
      <c r="F202" s="55">
        <v>7243017</v>
      </c>
      <c r="G202" s="55">
        <v>0</v>
      </c>
      <c r="H202" s="55">
        <v>0</v>
      </c>
      <c r="I202" s="55">
        <v>8530197</v>
      </c>
      <c r="J202" s="55">
        <v>18368249</v>
      </c>
      <c r="K202" s="55">
        <v>110886436</v>
      </c>
      <c r="L202" s="56">
        <v>429219601</v>
      </c>
      <c r="M202" s="57">
        <v>65208731</v>
      </c>
      <c r="N202" s="58">
        <v>147939326</v>
      </c>
      <c r="O202" s="55">
        <v>32727059</v>
      </c>
      <c r="P202" s="58">
        <v>18305668</v>
      </c>
      <c r="Q202" s="58">
        <v>20331889</v>
      </c>
      <c r="R202" s="58"/>
      <c r="S202" s="58">
        <v>107591614</v>
      </c>
      <c r="T202" s="58">
        <v>40450970</v>
      </c>
      <c r="U202" s="56">
        <v>432555257</v>
      </c>
      <c r="V202" s="59">
        <v>55707000</v>
      </c>
    </row>
    <row r="203" spans="1:22" s="10" customFormat="1" ht="12.75" customHeight="1">
      <c r="A203" s="25"/>
      <c r="B203" s="52" t="s">
        <v>432</v>
      </c>
      <c r="C203" s="53" t="s">
        <v>433</v>
      </c>
      <c r="D203" s="54">
        <v>137105138</v>
      </c>
      <c r="E203" s="55">
        <v>93835000</v>
      </c>
      <c r="F203" s="55">
        <v>1015361</v>
      </c>
      <c r="G203" s="55">
        <v>0</v>
      </c>
      <c r="H203" s="55">
        <v>0</v>
      </c>
      <c r="I203" s="55">
        <v>8796849</v>
      </c>
      <c r="J203" s="55">
        <v>52317000</v>
      </c>
      <c r="K203" s="55">
        <v>85429428</v>
      </c>
      <c r="L203" s="56">
        <v>378498776</v>
      </c>
      <c r="M203" s="57">
        <v>51357638</v>
      </c>
      <c r="N203" s="58">
        <v>111774324</v>
      </c>
      <c r="O203" s="55">
        <v>34273094</v>
      </c>
      <c r="P203" s="58">
        <v>11307667</v>
      </c>
      <c r="Q203" s="58">
        <v>10994542</v>
      </c>
      <c r="R203" s="58"/>
      <c r="S203" s="58">
        <v>87518470</v>
      </c>
      <c r="T203" s="58">
        <v>41806947</v>
      </c>
      <c r="U203" s="56">
        <v>349032682</v>
      </c>
      <c r="V203" s="59">
        <v>61153561</v>
      </c>
    </row>
    <row r="204" spans="1:22" s="10" customFormat="1" ht="12.75" customHeight="1">
      <c r="A204" s="25"/>
      <c r="B204" s="52" t="s">
        <v>434</v>
      </c>
      <c r="C204" s="53" t="s">
        <v>435</v>
      </c>
      <c r="D204" s="54">
        <v>145469000</v>
      </c>
      <c r="E204" s="55">
        <v>100889000</v>
      </c>
      <c r="F204" s="55">
        <v>6215000</v>
      </c>
      <c r="G204" s="55">
        <v>0</v>
      </c>
      <c r="H204" s="55">
        <v>0</v>
      </c>
      <c r="I204" s="55">
        <v>18077000</v>
      </c>
      <c r="J204" s="55">
        <v>41748000</v>
      </c>
      <c r="K204" s="55">
        <v>110029000</v>
      </c>
      <c r="L204" s="56">
        <v>422427000</v>
      </c>
      <c r="M204" s="57">
        <v>81500000</v>
      </c>
      <c r="N204" s="58">
        <v>134920000</v>
      </c>
      <c r="O204" s="55">
        <v>29484000</v>
      </c>
      <c r="P204" s="58">
        <v>14366000</v>
      </c>
      <c r="Q204" s="58">
        <v>23491000</v>
      </c>
      <c r="R204" s="58"/>
      <c r="S204" s="58">
        <v>86150870</v>
      </c>
      <c r="T204" s="58">
        <v>48881000</v>
      </c>
      <c r="U204" s="56">
        <v>418792870</v>
      </c>
      <c r="V204" s="59">
        <v>14794130</v>
      </c>
    </row>
    <row r="205" spans="1:22" s="10" customFormat="1" ht="12.75" customHeight="1">
      <c r="A205" s="25"/>
      <c r="B205" s="52" t="s">
        <v>436</v>
      </c>
      <c r="C205" s="53" t="s">
        <v>437</v>
      </c>
      <c r="D205" s="54">
        <v>488894838</v>
      </c>
      <c r="E205" s="55">
        <v>317256192</v>
      </c>
      <c r="F205" s="55">
        <v>68120000</v>
      </c>
      <c r="G205" s="55">
        <v>0</v>
      </c>
      <c r="H205" s="55">
        <v>0</v>
      </c>
      <c r="I205" s="55">
        <v>32833209</v>
      </c>
      <c r="J205" s="55">
        <v>52091316</v>
      </c>
      <c r="K205" s="55">
        <v>408034991</v>
      </c>
      <c r="L205" s="56">
        <v>1367230546</v>
      </c>
      <c r="M205" s="57">
        <v>253366344</v>
      </c>
      <c r="N205" s="58">
        <v>434501280</v>
      </c>
      <c r="O205" s="55">
        <v>152759708</v>
      </c>
      <c r="P205" s="58">
        <v>95648616</v>
      </c>
      <c r="Q205" s="58">
        <v>83751216</v>
      </c>
      <c r="R205" s="58"/>
      <c r="S205" s="58">
        <v>145898649</v>
      </c>
      <c r="T205" s="58">
        <v>131304364</v>
      </c>
      <c r="U205" s="56">
        <v>1297230177</v>
      </c>
      <c r="V205" s="59">
        <v>30900350</v>
      </c>
    </row>
    <row r="206" spans="1:22" s="10" customFormat="1" ht="12.75" customHeight="1">
      <c r="A206" s="25"/>
      <c r="B206" s="52" t="s">
        <v>438</v>
      </c>
      <c r="C206" s="53" t="s">
        <v>439</v>
      </c>
      <c r="D206" s="54">
        <v>266965594</v>
      </c>
      <c r="E206" s="55">
        <v>268319000</v>
      </c>
      <c r="F206" s="55">
        <v>0</v>
      </c>
      <c r="G206" s="55">
        <v>0</v>
      </c>
      <c r="H206" s="55">
        <v>0</v>
      </c>
      <c r="I206" s="55">
        <v>11054816</v>
      </c>
      <c r="J206" s="55">
        <v>39360687</v>
      </c>
      <c r="K206" s="55">
        <v>290400329</v>
      </c>
      <c r="L206" s="56">
        <v>876100426</v>
      </c>
      <c r="M206" s="57">
        <v>141086163</v>
      </c>
      <c r="N206" s="58">
        <v>338135036</v>
      </c>
      <c r="O206" s="55">
        <v>62497668</v>
      </c>
      <c r="P206" s="58">
        <v>45011075</v>
      </c>
      <c r="Q206" s="58">
        <v>27906008</v>
      </c>
      <c r="R206" s="58"/>
      <c r="S206" s="58">
        <v>176350374</v>
      </c>
      <c r="T206" s="58">
        <v>95174949</v>
      </c>
      <c r="U206" s="56">
        <v>886161273</v>
      </c>
      <c r="V206" s="59">
        <v>27755000</v>
      </c>
    </row>
    <row r="207" spans="1:22" s="10" customFormat="1" ht="12.75" customHeight="1">
      <c r="A207" s="25"/>
      <c r="B207" s="52" t="s">
        <v>440</v>
      </c>
      <c r="C207" s="53" t="s">
        <v>441</v>
      </c>
      <c r="D207" s="54">
        <v>255034078</v>
      </c>
      <c r="E207" s="55">
        <v>252870942</v>
      </c>
      <c r="F207" s="55">
        <v>0</v>
      </c>
      <c r="G207" s="55">
        <v>0</v>
      </c>
      <c r="H207" s="55">
        <v>0</v>
      </c>
      <c r="I207" s="55">
        <v>9634802</v>
      </c>
      <c r="J207" s="55">
        <v>47669897</v>
      </c>
      <c r="K207" s="55">
        <v>164245487</v>
      </c>
      <c r="L207" s="56">
        <v>729455206</v>
      </c>
      <c r="M207" s="57">
        <v>81735532</v>
      </c>
      <c r="N207" s="58">
        <v>289597900</v>
      </c>
      <c r="O207" s="55">
        <v>37629757</v>
      </c>
      <c r="P207" s="58">
        <v>19452667</v>
      </c>
      <c r="Q207" s="58">
        <v>22547151</v>
      </c>
      <c r="R207" s="58"/>
      <c r="S207" s="58">
        <v>125089000</v>
      </c>
      <c r="T207" s="58">
        <v>66028876</v>
      </c>
      <c r="U207" s="56">
        <v>642080883</v>
      </c>
      <c r="V207" s="59">
        <v>120458696</v>
      </c>
    </row>
    <row r="208" spans="1:22" s="10" customFormat="1" ht="12.75" customHeight="1">
      <c r="A208" s="25"/>
      <c r="B208" s="52" t="s">
        <v>92</v>
      </c>
      <c r="C208" s="53" t="s">
        <v>93</v>
      </c>
      <c r="D208" s="54">
        <v>774102737</v>
      </c>
      <c r="E208" s="55">
        <v>893567710</v>
      </c>
      <c r="F208" s="55">
        <v>12000000</v>
      </c>
      <c r="G208" s="55">
        <v>0</v>
      </c>
      <c r="H208" s="55">
        <v>0</v>
      </c>
      <c r="I208" s="55">
        <v>180727741</v>
      </c>
      <c r="J208" s="55">
        <v>169854810</v>
      </c>
      <c r="K208" s="55">
        <v>623464973</v>
      </c>
      <c r="L208" s="56">
        <v>2653717971</v>
      </c>
      <c r="M208" s="57">
        <v>356401957</v>
      </c>
      <c r="N208" s="58">
        <v>1348427508</v>
      </c>
      <c r="O208" s="55">
        <v>175901288</v>
      </c>
      <c r="P208" s="58">
        <v>137432718</v>
      </c>
      <c r="Q208" s="58">
        <v>145732399</v>
      </c>
      <c r="R208" s="58"/>
      <c r="S208" s="58">
        <v>282250000</v>
      </c>
      <c r="T208" s="58">
        <v>158546120</v>
      </c>
      <c r="U208" s="56">
        <v>2604691990</v>
      </c>
      <c r="V208" s="59">
        <v>64979000</v>
      </c>
    </row>
    <row r="209" spans="1:22" s="10" customFormat="1" ht="12.75" customHeight="1">
      <c r="A209" s="25"/>
      <c r="B209" s="52" t="s">
        <v>94</v>
      </c>
      <c r="C209" s="53" t="s">
        <v>95</v>
      </c>
      <c r="D209" s="54">
        <v>645893353</v>
      </c>
      <c r="E209" s="55">
        <v>487121545</v>
      </c>
      <c r="F209" s="55">
        <v>29029538</v>
      </c>
      <c r="G209" s="55">
        <v>0</v>
      </c>
      <c r="H209" s="55">
        <v>0</v>
      </c>
      <c r="I209" s="55">
        <v>52709590</v>
      </c>
      <c r="J209" s="55">
        <v>76008214</v>
      </c>
      <c r="K209" s="55">
        <v>711671302</v>
      </c>
      <c r="L209" s="56">
        <v>2002433542</v>
      </c>
      <c r="M209" s="57">
        <v>417735100</v>
      </c>
      <c r="N209" s="58">
        <v>760499800</v>
      </c>
      <c r="O209" s="55">
        <v>181374300</v>
      </c>
      <c r="P209" s="58">
        <v>126593600</v>
      </c>
      <c r="Q209" s="58">
        <v>91225400</v>
      </c>
      <c r="R209" s="58"/>
      <c r="S209" s="58">
        <v>181180000</v>
      </c>
      <c r="T209" s="58">
        <v>266460300</v>
      </c>
      <c r="U209" s="56">
        <v>2025068500</v>
      </c>
      <c r="V209" s="59">
        <v>89295000</v>
      </c>
    </row>
    <row r="210" spans="1:22" s="10" customFormat="1" ht="12.75" customHeight="1">
      <c r="A210" s="25"/>
      <c r="B210" s="52" t="s">
        <v>442</v>
      </c>
      <c r="C210" s="53" t="s">
        <v>443</v>
      </c>
      <c r="D210" s="54">
        <v>356382400</v>
      </c>
      <c r="E210" s="55">
        <v>336278400</v>
      </c>
      <c r="F210" s="55">
        <v>7470000</v>
      </c>
      <c r="G210" s="55">
        <v>0</v>
      </c>
      <c r="H210" s="55">
        <v>0</v>
      </c>
      <c r="I210" s="55">
        <v>23653200</v>
      </c>
      <c r="J210" s="55">
        <v>86216200</v>
      </c>
      <c r="K210" s="55">
        <v>322012280</v>
      </c>
      <c r="L210" s="56">
        <v>1132012480</v>
      </c>
      <c r="M210" s="57">
        <v>155818100</v>
      </c>
      <c r="N210" s="58">
        <v>476007200</v>
      </c>
      <c r="O210" s="55">
        <v>80440900</v>
      </c>
      <c r="P210" s="58">
        <v>81079700</v>
      </c>
      <c r="Q210" s="58">
        <v>44617700</v>
      </c>
      <c r="R210" s="58"/>
      <c r="S210" s="58">
        <v>229803000</v>
      </c>
      <c r="T210" s="58">
        <v>158163775</v>
      </c>
      <c r="U210" s="56">
        <v>1225930375</v>
      </c>
      <c r="V210" s="59">
        <v>73981000</v>
      </c>
    </row>
    <row r="211" spans="1:22" s="10" customFormat="1" ht="12.75" customHeight="1">
      <c r="A211" s="25"/>
      <c r="B211" s="52" t="s">
        <v>444</v>
      </c>
      <c r="C211" s="53" t="s">
        <v>445</v>
      </c>
      <c r="D211" s="54">
        <v>234648630</v>
      </c>
      <c r="E211" s="55">
        <v>389906285</v>
      </c>
      <c r="F211" s="55">
        <v>3733170</v>
      </c>
      <c r="G211" s="55">
        <v>0</v>
      </c>
      <c r="H211" s="55">
        <v>0</v>
      </c>
      <c r="I211" s="55">
        <v>5201565</v>
      </c>
      <c r="J211" s="55">
        <v>20399827</v>
      </c>
      <c r="K211" s="55">
        <v>201736397</v>
      </c>
      <c r="L211" s="56">
        <v>855625874</v>
      </c>
      <c r="M211" s="57">
        <v>64474033</v>
      </c>
      <c r="N211" s="58">
        <v>479306861</v>
      </c>
      <c r="O211" s="55">
        <v>51725147</v>
      </c>
      <c r="P211" s="58">
        <v>23338149</v>
      </c>
      <c r="Q211" s="58">
        <v>20017136</v>
      </c>
      <c r="R211" s="58"/>
      <c r="S211" s="58">
        <v>148871436</v>
      </c>
      <c r="T211" s="58">
        <v>37683533</v>
      </c>
      <c r="U211" s="56">
        <v>825416295</v>
      </c>
      <c r="V211" s="59">
        <v>48209564</v>
      </c>
    </row>
    <row r="212" spans="1:22" s="10" customFormat="1" ht="12.75" customHeight="1">
      <c r="A212" s="25"/>
      <c r="B212" s="52" t="s">
        <v>446</v>
      </c>
      <c r="C212" s="53" t="s">
        <v>447</v>
      </c>
      <c r="D212" s="54">
        <v>270105241</v>
      </c>
      <c r="E212" s="55">
        <v>80436657</v>
      </c>
      <c r="F212" s="55">
        <v>25440000</v>
      </c>
      <c r="G212" s="55">
        <v>0</v>
      </c>
      <c r="H212" s="55">
        <v>0</v>
      </c>
      <c r="I212" s="55">
        <v>16436985</v>
      </c>
      <c r="J212" s="55">
        <v>84352037</v>
      </c>
      <c r="K212" s="55">
        <v>165456031</v>
      </c>
      <c r="L212" s="56">
        <v>642226951</v>
      </c>
      <c r="M212" s="57">
        <v>123999072</v>
      </c>
      <c r="N212" s="58">
        <v>109674783</v>
      </c>
      <c r="O212" s="55">
        <v>78928814</v>
      </c>
      <c r="P212" s="58">
        <v>38264947</v>
      </c>
      <c r="Q212" s="58">
        <v>38478797</v>
      </c>
      <c r="R212" s="58"/>
      <c r="S212" s="58">
        <v>142599305</v>
      </c>
      <c r="T212" s="58">
        <v>90333834</v>
      </c>
      <c r="U212" s="56">
        <v>622279552</v>
      </c>
      <c r="V212" s="59">
        <v>59094695</v>
      </c>
    </row>
    <row r="213" spans="1:22" s="10" customFormat="1" ht="12.75" customHeight="1">
      <c r="A213" s="25"/>
      <c r="B213" s="52" t="s">
        <v>448</v>
      </c>
      <c r="C213" s="53" t="s">
        <v>449</v>
      </c>
      <c r="D213" s="54">
        <v>468764150</v>
      </c>
      <c r="E213" s="55">
        <v>290978375</v>
      </c>
      <c r="F213" s="55">
        <v>0</v>
      </c>
      <c r="G213" s="55">
        <v>0</v>
      </c>
      <c r="H213" s="55">
        <v>0</v>
      </c>
      <c r="I213" s="55">
        <v>52209872</v>
      </c>
      <c r="J213" s="55">
        <v>27576636</v>
      </c>
      <c r="K213" s="55">
        <v>562669420</v>
      </c>
      <c r="L213" s="56">
        <v>1402198453</v>
      </c>
      <c r="M213" s="57">
        <v>275225976</v>
      </c>
      <c r="N213" s="58">
        <v>403262100</v>
      </c>
      <c r="O213" s="55">
        <v>134919000</v>
      </c>
      <c r="P213" s="58">
        <v>82858100</v>
      </c>
      <c r="Q213" s="58">
        <v>72954600</v>
      </c>
      <c r="R213" s="58"/>
      <c r="S213" s="58">
        <v>141735200</v>
      </c>
      <c r="T213" s="58">
        <v>208520550</v>
      </c>
      <c r="U213" s="56">
        <v>1319475526</v>
      </c>
      <c r="V213" s="59">
        <v>28470000</v>
      </c>
    </row>
    <row r="214" spans="1:22" s="10" customFormat="1" ht="12.75" customHeight="1">
      <c r="A214" s="25"/>
      <c r="B214" s="52" t="s">
        <v>450</v>
      </c>
      <c r="C214" s="53" t="s">
        <v>451</v>
      </c>
      <c r="D214" s="54">
        <v>167370714</v>
      </c>
      <c r="E214" s="55">
        <v>95780700</v>
      </c>
      <c r="F214" s="55">
        <v>214000</v>
      </c>
      <c r="G214" s="55">
        <v>0</v>
      </c>
      <c r="H214" s="55">
        <v>0</v>
      </c>
      <c r="I214" s="55">
        <v>9789200</v>
      </c>
      <c r="J214" s="55">
        <v>10470000</v>
      </c>
      <c r="K214" s="55">
        <v>106109141</v>
      </c>
      <c r="L214" s="56">
        <v>389733755</v>
      </c>
      <c r="M214" s="57">
        <v>79271200</v>
      </c>
      <c r="N214" s="58">
        <v>143552800</v>
      </c>
      <c r="O214" s="55">
        <v>32290800</v>
      </c>
      <c r="P214" s="58">
        <v>13555700</v>
      </c>
      <c r="Q214" s="58">
        <v>20369700</v>
      </c>
      <c r="R214" s="58"/>
      <c r="S214" s="58">
        <v>65240652</v>
      </c>
      <c r="T214" s="58">
        <v>35081300</v>
      </c>
      <c r="U214" s="56">
        <v>389362152</v>
      </c>
      <c r="V214" s="59">
        <v>12971348</v>
      </c>
    </row>
    <row r="215" spans="1:22" s="10" customFormat="1" ht="12.75" customHeight="1">
      <c r="A215" s="25"/>
      <c r="B215" s="52" t="s">
        <v>452</v>
      </c>
      <c r="C215" s="53" t="s">
        <v>453</v>
      </c>
      <c r="D215" s="54">
        <v>127089588</v>
      </c>
      <c r="E215" s="55">
        <v>77648411</v>
      </c>
      <c r="F215" s="55">
        <v>0</v>
      </c>
      <c r="G215" s="55">
        <v>0</v>
      </c>
      <c r="H215" s="55">
        <v>0</v>
      </c>
      <c r="I215" s="55">
        <v>5900692</v>
      </c>
      <c r="J215" s="55">
        <v>36921200</v>
      </c>
      <c r="K215" s="55">
        <v>84065580</v>
      </c>
      <c r="L215" s="56">
        <v>331625471</v>
      </c>
      <c r="M215" s="57">
        <v>45439606</v>
      </c>
      <c r="N215" s="58">
        <v>97106907</v>
      </c>
      <c r="O215" s="55">
        <v>20861841</v>
      </c>
      <c r="P215" s="58">
        <v>18787051</v>
      </c>
      <c r="Q215" s="58">
        <v>12427462</v>
      </c>
      <c r="R215" s="58"/>
      <c r="S215" s="58">
        <v>49875653</v>
      </c>
      <c r="T215" s="58">
        <v>63751739</v>
      </c>
      <c r="U215" s="56">
        <v>308250259</v>
      </c>
      <c r="V215" s="59">
        <v>14700347</v>
      </c>
    </row>
    <row r="216" spans="1:22" s="10" customFormat="1" ht="12.75" customHeight="1">
      <c r="A216" s="25"/>
      <c r="B216" s="52" t="s">
        <v>454</v>
      </c>
      <c r="C216" s="53" t="s">
        <v>455</v>
      </c>
      <c r="D216" s="54">
        <v>65573894</v>
      </c>
      <c r="E216" s="55">
        <v>44421780</v>
      </c>
      <c r="F216" s="55">
        <v>920000</v>
      </c>
      <c r="G216" s="55">
        <v>0</v>
      </c>
      <c r="H216" s="55">
        <v>0</v>
      </c>
      <c r="I216" s="55">
        <v>229150</v>
      </c>
      <c r="J216" s="55">
        <v>12772160</v>
      </c>
      <c r="K216" s="55">
        <v>51883382</v>
      </c>
      <c r="L216" s="56">
        <v>175800366</v>
      </c>
      <c r="M216" s="57">
        <v>21251110</v>
      </c>
      <c r="N216" s="58">
        <v>59423160</v>
      </c>
      <c r="O216" s="55">
        <v>23177111</v>
      </c>
      <c r="P216" s="58">
        <v>7912870</v>
      </c>
      <c r="Q216" s="58">
        <v>7292120</v>
      </c>
      <c r="R216" s="58"/>
      <c r="S216" s="58">
        <v>43371570</v>
      </c>
      <c r="T216" s="58">
        <v>15249820</v>
      </c>
      <c r="U216" s="56">
        <v>177677761</v>
      </c>
      <c r="V216" s="59">
        <v>40153800</v>
      </c>
    </row>
    <row r="217" spans="1:22" s="10" customFormat="1" ht="12.75" customHeight="1">
      <c r="A217" s="25"/>
      <c r="B217" s="52" t="s">
        <v>456</v>
      </c>
      <c r="C217" s="53" t="s">
        <v>457</v>
      </c>
      <c r="D217" s="54">
        <v>213831423</v>
      </c>
      <c r="E217" s="55">
        <v>127179576</v>
      </c>
      <c r="F217" s="55">
        <v>392103</v>
      </c>
      <c r="G217" s="55">
        <v>0</v>
      </c>
      <c r="H217" s="55">
        <v>0</v>
      </c>
      <c r="I217" s="55">
        <v>23889429</v>
      </c>
      <c r="J217" s="55">
        <v>57029953</v>
      </c>
      <c r="K217" s="55">
        <v>199794704</v>
      </c>
      <c r="L217" s="56">
        <v>622117188</v>
      </c>
      <c r="M217" s="57">
        <v>106661945</v>
      </c>
      <c r="N217" s="58">
        <v>176525085</v>
      </c>
      <c r="O217" s="55">
        <v>46455547</v>
      </c>
      <c r="P217" s="58">
        <v>26235654</v>
      </c>
      <c r="Q217" s="58">
        <v>29336005</v>
      </c>
      <c r="R217" s="58"/>
      <c r="S217" s="58">
        <v>110636650</v>
      </c>
      <c r="T217" s="58">
        <v>106751761</v>
      </c>
      <c r="U217" s="56">
        <v>602602647</v>
      </c>
      <c r="V217" s="59">
        <v>16734350</v>
      </c>
    </row>
    <row r="218" spans="1:22" s="10" customFormat="1" ht="12.75" customHeight="1">
      <c r="A218" s="25"/>
      <c r="B218" s="52" t="s">
        <v>458</v>
      </c>
      <c r="C218" s="53" t="s">
        <v>459</v>
      </c>
      <c r="D218" s="54">
        <v>399802133</v>
      </c>
      <c r="E218" s="55">
        <v>380016038</v>
      </c>
      <c r="F218" s="55">
        <v>0</v>
      </c>
      <c r="G218" s="55">
        <v>0</v>
      </c>
      <c r="H218" s="55">
        <v>0</v>
      </c>
      <c r="I218" s="55">
        <v>14590054</v>
      </c>
      <c r="J218" s="55">
        <v>67529400</v>
      </c>
      <c r="K218" s="55">
        <v>549389995</v>
      </c>
      <c r="L218" s="56">
        <v>1411327620</v>
      </c>
      <c r="M218" s="57">
        <v>180218286</v>
      </c>
      <c r="N218" s="58">
        <v>515312804</v>
      </c>
      <c r="O218" s="55">
        <v>130996245</v>
      </c>
      <c r="P218" s="58">
        <v>79102345</v>
      </c>
      <c r="Q218" s="58">
        <v>68044110</v>
      </c>
      <c r="R218" s="58"/>
      <c r="S218" s="58">
        <v>212906427</v>
      </c>
      <c r="T218" s="58">
        <v>90131054</v>
      </c>
      <c r="U218" s="56">
        <v>1276711271</v>
      </c>
      <c r="V218" s="59">
        <v>69766067</v>
      </c>
    </row>
    <row r="219" spans="1:22" s="10" customFormat="1" ht="12.75" customHeight="1">
      <c r="A219" s="25"/>
      <c r="B219" s="52" t="s">
        <v>96</v>
      </c>
      <c r="C219" s="53" t="s">
        <v>97</v>
      </c>
      <c r="D219" s="54">
        <v>684587256</v>
      </c>
      <c r="E219" s="55">
        <v>562620000</v>
      </c>
      <c r="F219" s="55">
        <v>1984620</v>
      </c>
      <c r="G219" s="55">
        <v>0</v>
      </c>
      <c r="H219" s="55">
        <v>0</v>
      </c>
      <c r="I219" s="55">
        <v>45405844</v>
      </c>
      <c r="J219" s="55">
        <v>78703280</v>
      </c>
      <c r="K219" s="55">
        <v>1117826361</v>
      </c>
      <c r="L219" s="56">
        <v>2491127361</v>
      </c>
      <c r="M219" s="57">
        <v>331942000</v>
      </c>
      <c r="N219" s="58">
        <v>833376883</v>
      </c>
      <c r="O219" s="55">
        <v>149719000</v>
      </c>
      <c r="P219" s="58">
        <v>119624000</v>
      </c>
      <c r="Q219" s="58">
        <v>99615376</v>
      </c>
      <c r="R219" s="58"/>
      <c r="S219" s="58">
        <v>587858367</v>
      </c>
      <c r="T219" s="58">
        <v>338635479</v>
      </c>
      <c r="U219" s="56">
        <v>2460771105</v>
      </c>
      <c r="V219" s="59">
        <v>67996632</v>
      </c>
    </row>
    <row r="220" spans="1:22" s="10" customFormat="1" ht="12.75" customHeight="1">
      <c r="A220" s="25"/>
      <c r="B220" s="52" t="s">
        <v>460</v>
      </c>
      <c r="C220" s="53" t="s">
        <v>461</v>
      </c>
      <c r="D220" s="54">
        <v>294199845</v>
      </c>
      <c r="E220" s="55">
        <v>192215447</v>
      </c>
      <c r="F220" s="55">
        <v>0</v>
      </c>
      <c r="G220" s="55">
        <v>0</v>
      </c>
      <c r="H220" s="55">
        <v>0</v>
      </c>
      <c r="I220" s="55">
        <v>5644473</v>
      </c>
      <c r="J220" s="55">
        <v>22071783</v>
      </c>
      <c r="K220" s="55">
        <v>171234088</v>
      </c>
      <c r="L220" s="56">
        <v>685365636</v>
      </c>
      <c r="M220" s="57">
        <v>103718866</v>
      </c>
      <c r="N220" s="58">
        <v>274882407</v>
      </c>
      <c r="O220" s="55">
        <v>70509884</v>
      </c>
      <c r="P220" s="58">
        <v>39006631</v>
      </c>
      <c r="Q220" s="58">
        <v>20811839</v>
      </c>
      <c r="R220" s="58"/>
      <c r="S220" s="58">
        <v>95941125</v>
      </c>
      <c r="T220" s="58">
        <v>59605552</v>
      </c>
      <c r="U220" s="56">
        <v>664476304</v>
      </c>
      <c r="V220" s="59">
        <v>67197875</v>
      </c>
    </row>
    <row r="221" spans="1:22" s="10" customFormat="1" ht="12.75" customHeight="1">
      <c r="A221" s="25"/>
      <c r="B221" s="52" t="s">
        <v>462</v>
      </c>
      <c r="C221" s="53" t="s">
        <v>463</v>
      </c>
      <c r="D221" s="54">
        <v>292011452</v>
      </c>
      <c r="E221" s="55">
        <v>153171188</v>
      </c>
      <c r="F221" s="55">
        <v>1166000</v>
      </c>
      <c r="G221" s="55">
        <v>0</v>
      </c>
      <c r="H221" s="55">
        <v>0</v>
      </c>
      <c r="I221" s="55">
        <v>10870713</v>
      </c>
      <c r="J221" s="55">
        <v>87673140</v>
      </c>
      <c r="K221" s="55">
        <v>217554579</v>
      </c>
      <c r="L221" s="56">
        <v>762447072</v>
      </c>
      <c r="M221" s="57">
        <v>156431537</v>
      </c>
      <c r="N221" s="58">
        <v>189295727</v>
      </c>
      <c r="O221" s="55">
        <v>90525759</v>
      </c>
      <c r="P221" s="58">
        <v>81048110</v>
      </c>
      <c r="Q221" s="58">
        <v>49340084</v>
      </c>
      <c r="R221" s="58"/>
      <c r="S221" s="58">
        <v>155867998</v>
      </c>
      <c r="T221" s="58">
        <v>89068759</v>
      </c>
      <c r="U221" s="56">
        <v>811577974</v>
      </c>
      <c r="V221" s="59">
        <v>50909783</v>
      </c>
    </row>
    <row r="222" spans="1:22" s="10" customFormat="1" ht="12.75" customHeight="1">
      <c r="A222" s="25"/>
      <c r="B222" s="52" t="s">
        <v>464</v>
      </c>
      <c r="C222" s="53" t="s">
        <v>465</v>
      </c>
      <c r="D222" s="54">
        <v>308380562</v>
      </c>
      <c r="E222" s="55">
        <v>220889644</v>
      </c>
      <c r="F222" s="55">
        <v>0</v>
      </c>
      <c r="G222" s="55">
        <v>0</v>
      </c>
      <c r="H222" s="55">
        <v>0</v>
      </c>
      <c r="I222" s="55">
        <v>38642812</v>
      </c>
      <c r="J222" s="55">
        <v>135388378</v>
      </c>
      <c r="K222" s="55">
        <v>311463981</v>
      </c>
      <c r="L222" s="56">
        <v>1014765377</v>
      </c>
      <c r="M222" s="57">
        <v>251507819</v>
      </c>
      <c r="N222" s="58">
        <v>305504739</v>
      </c>
      <c r="O222" s="55">
        <v>80448117</v>
      </c>
      <c r="P222" s="58">
        <v>39363119</v>
      </c>
      <c r="Q222" s="58">
        <v>39947498</v>
      </c>
      <c r="R222" s="58"/>
      <c r="S222" s="58">
        <v>133709000</v>
      </c>
      <c r="T222" s="58">
        <v>184477966</v>
      </c>
      <c r="U222" s="56">
        <v>1034958258</v>
      </c>
      <c r="V222" s="59">
        <v>57001000</v>
      </c>
    </row>
    <row r="223" spans="1:22" s="10" customFormat="1" ht="12.75" customHeight="1">
      <c r="A223" s="25"/>
      <c r="B223" s="52" t="s">
        <v>466</v>
      </c>
      <c r="C223" s="53" t="s">
        <v>467</v>
      </c>
      <c r="D223" s="54">
        <v>32847156</v>
      </c>
      <c r="E223" s="55">
        <v>9570864</v>
      </c>
      <c r="F223" s="55">
        <v>0</v>
      </c>
      <c r="G223" s="55">
        <v>0</v>
      </c>
      <c r="H223" s="55">
        <v>0</v>
      </c>
      <c r="I223" s="55">
        <v>842700</v>
      </c>
      <c r="J223" s="55">
        <v>26473800</v>
      </c>
      <c r="K223" s="55">
        <v>30278032</v>
      </c>
      <c r="L223" s="56">
        <v>100012552</v>
      </c>
      <c r="M223" s="57">
        <v>4932800</v>
      </c>
      <c r="N223" s="58">
        <v>16570296</v>
      </c>
      <c r="O223" s="55">
        <v>6113248</v>
      </c>
      <c r="P223" s="58">
        <v>1700972</v>
      </c>
      <c r="Q223" s="58">
        <v>1894000</v>
      </c>
      <c r="R223" s="58"/>
      <c r="S223" s="58">
        <v>27494400</v>
      </c>
      <c r="T223" s="58">
        <v>36902076</v>
      </c>
      <c r="U223" s="56">
        <v>95607792</v>
      </c>
      <c r="V223" s="59">
        <v>8422000</v>
      </c>
    </row>
    <row r="224" spans="1:22" s="10" customFormat="1" ht="12.75" customHeight="1">
      <c r="A224" s="25"/>
      <c r="B224" s="52" t="s">
        <v>468</v>
      </c>
      <c r="C224" s="53" t="s">
        <v>469</v>
      </c>
      <c r="D224" s="54">
        <v>26737733</v>
      </c>
      <c r="E224" s="55">
        <v>12624000</v>
      </c>
      <c r="F224" s="55">
        <v>0</v>
      </c>
      <c r="G224" s="55">
        <v>0</v>
      </c>
      <c r="H224" s="55">
        <v>0</v>
      </c>
      <c r="I224" s="55">
        <v>1989000</v>
      </c>
      <c r="J224" s="55">
        <v>7024050</v>
      </c>
      <c r="K224" s="55">
        <v>23374384</v>
      </c>
      <c r="L224" s="56">
        <v>71749167</v>
      </c>
      <c r="M224" s="57">
        <v>4813672</v>
      </c>
      <c r="N224" s="58">
        <v>17476434</v>
      </c>
      <c r="O224" s="55">
        <v>4550036</v>
      </c>
      <c r="P224" s="58">
        <v>3361278</v>
      </c>
      <c r="Q224" s="58">
        <v>1694175</v>
      </c>
      <c r="R224" s="58"/>
      <c r="S224" s="58">
        <v>31449050</v>
      </c>
      <c r="T224" s="58">
        <v>8514623</v>
      </c>
      <c r="U224" s="56">
        <v>71859268</v>
      </c>
      <c r="V224" s="59">
        <v>10391950</v>
      </c>
    </row>
    <row r="225" spans="1:22" s="10" customFormat="1" ht="12.75" customHeight="1">
      <c r="A225" s="25"/>
      <c r="B225" s="52" t="s">
        <v>470</v>
      </c>
      <c r="C225" s="53" t="s">
        <v>471</v>
      </c>
      <c r="D225" s="54">
        <v>131941660</v>
      </c>
      <c r="E225" s="55">
        <v>72292530</v>
      </c>
      <c r="F225" s="55">
        <v>9010000</v>
      </c>
      <c r="G225" s="55">
        <v>0</v>
      </c>
      <c r="H225" s="55">
        <v>0</v>
      </c>
      <c r="I225" s="55">
        <v>2134093</v>
      </c>
      <c r="J225" s="55">
        <v>55312402</v>
      </c>
      <c r="K225" s="55">
        <v>83197944</v>
      </c>
      <c r="L225" s="56">
        <v>353888629</v>
      </c>
      <c r="M225" s="57">
        <v>42948285</v>
      </c>
      <c r="N225" s="58">
        <v>89536230</v>
      </c>
      <c r="O225" s="55">
        <v>24215476</v>
      </c>
      <c r="P225" s="58">
        <v>19353345</v>
      </c>
      <c r="Q225" s="58">
        <v>10258454</v>
      </c>
      <c r="R225" s="58"/>
      <c r="S225" s="58">
        <v>82630950</v>
      </c>
      <c r="T225" s="58">
        <v>69556720</v>
      </c>
      <c r="U225" s="56">
        <v>338499460</v>
      </c>
      <c r="V225" s="59">
        <v>19937050</v>
      </c>
    </row>
    <row r="226" spans="1:23" s="10" customFormat="1" ht="12.75" customHeight="1">
      <c r="A226" s="26"/>
      <c r="B226" s="61" t="s">
        <v>629</v>
      </c>
      <c r="C226" s="62"/>
      <c r="D226" s="63">
        <f aca="true" t="shared" si="1" ref="D226:V226">SUM(D21:D225)</f>
        <v>49630928088</v>
      </c>
      <c r="E226" s="64">
        <f t="shared" si="1"/>
        <v>33452636295</v>
      </c>
      <c r="F226" s="64">
        <f t="shared" si="1"/>
        <v>6658784366</v>
      </c>
      <c r="G226" s="64">
        <f t="shared" si="1"/>
        <v>0</v>
      </c>
      <c r="H226" s="64">
        <f t="shared" si="1"/>
        <v>0</v>
      </c>
      <c r="I226" s="64">
        <f t="shared" si="1"/>
        <v>3133216302</v>
      </c>
      <c r="J226" s="64">
        <f t="shared" si="1"/>
        <v>13777113467</v>
      </c>
      <c r="K226" s="64">
        <f t="shared" si="1"/>
        <v>47113919302</v>
      </c>
      <c r="L226" s="65">
        <f t="shared" si="1"/>
        <v>153766597820</v>
      </c>
      <c r="M226" s="66">
        <f t="shared" si="1"/>
        <v>24454298717</v>
      </c>
      <c r="N226" s="67">
        <f t="shared" si="1"/>
        <v>45052646387</v>
      </c>
      <c r="O226" s="64">
        <f t="shared" si="1"/>
        <v>13511753187</v>
      </c>
      <c r="P226" s="67">
        <f t="shared" si="1"/>
        <v>5346430898</v>
      </c>
      <c r="Q226" s="67">
        <f t="shared" si="1"/>
        <v>5303253384</v>
      </c>
      <c r="R226" s="67">
        <f t="shared" si="1"/>
        <v>0</v>
      </c>
      <c r="S226" s="67">
        <f t="shared" si="1"/>
        <v>43501019359</v>
      </c>
      <c r="T226" s="67">
        <f t="shared" si="1"/>
        <v>15158286179</v>
      </c>
      <c r="U226" s="65">
        <f t="shared" si="1"/>
        <v>152327688111</v>
      </c>
      <c r="V226" s="59">
        <f t="shared" si="1"/>
        <v>15669851291</v>
      </c>
      <c r="W226" s="59">
        <f>U226-V226</f>
        <v>136657836820</v>
      </c>
    </row>
    <row r="227" spans="1:22" s="10" customFormat="1" ht="12.75" customHeight="1">
      <c r="A227" s="25"/>
      <c r="B227" s="52"/>
      <c r="C227" s="53"/>
      <c r="D227" s="54"/>
      <c r="E227" s="55"/>
      <c r="F227" s="55"/>
      <c r="G227" s="55"/>
      <c r="H227" s="55"/>
      <c r="I227" s="55"/>
      <c r="J227" s="55"/>
      <c r="K227" s="55"/>
      <c r="L227" s="56"/>
      <c r="M227" s="57"/>
      <c r="N227" s="58"/>
      <c r="O227" s="55"/>
      <c r="P227" s="58"/>
      <c r="Q227" s="58"/>
      <c r="R227" s="58"/>
      <c r="S227" s="58"/>
      <c r="T227" s="58"/>
      <c r="U227" s="56"/>
      <c r="V227" s="59"/>
    </row>
    <row r="228" spans="1:22" s="10" customFormat="1" ht="12.75" customHeight="1">
      <c r="A228" s="19"/>
      <c r="B228" s="99" t="s">
        <v>472</v>
      </c>
      <c r="C228" s="100"/>
      <c r="D228" s="101"/>
      <c r="E228" s="102"/>
      <c r="F228" s="102"/>
      <c r="G228" s="102"/>
      <c r="H228" s="102"/>
      <c r="I228" s="102"/>
      <c r="J228" s="102"/>
      <c r="K228" s="102"/>
      <c r="L228" s="103"/>
      <c r="M228" s="101"/>
      <c r="N228" s="102"/>
      <c r="O228" s="102"/>
      <c r="P228" s="102"/>
      <c r="Q228" s="102"/>
      <c r="R228" s="102"/>
      <c r="S228" s="102"/>
      <c r="T228" s="102"/>
      <c r="U228" s="103"/>
      <c r="V228" s="59"/>
    </row>
    <row r="229" spans="1:22" s="10" customFormat="1" ht="12.75" customHeight="1">
      <c r="A229" s="25"/>
      <c r="B229" s="52"/>
      <c r="C229" s="53"/>
      <c r="D229" s="54"/>
      <c r="E229" s="55"/>
      <c r="F229" s="55"/>
      <c r="G229" s="55"/>
      <c r="H229" s="55"/>
      <c r="I229" s="55"/>
      <c r="J229" s="55"/>
      <c r="K229" s="55"/>
      <c r="L229" s="56"/>
      <c r="M229" s="57"/>
      <c r="N229" s="58"/>
      <c r="O229" s="55"/>
      <c r="P229" s="58"/>
      <c r="Q229" s="58"/>
      <c r="R229" s="58"/>
      <c r="S229" s="58"/>
      <c r="T229" s="58"/>
      <c r="U229" s="56"/>
      <c r="V229" s="59"/>
    </row>
    <row r="230" spans="1:22" s="10" customFormat="1" ht="12.75" customHeight="1">
      <c r="A230" s="25"/>
      <c r="B230" s="52" t="s">
        <v>473</v>
      </c>
      <c r="C230" s="53" t="s">
        <v>474</v>
      </c>
      <c r="D230" s="54">
        <v>232661014</v>
      </c>
      <c r="E230" s="55">
        <v>0</v>
      </c>
      <c r="F230" s="55">
        <v>15579356</v>
      </c>
      <c r="G230" s="55">
        <v>0</v>
      </c>
      <c r="H230" s="55">
        <v>0</v>
      </c>
      <c r="I230" s="55">
        <v>97700</v>
      </c>
      <c r="J230" s="55">
        <v>791000</v>
      </c>
      <c r="K230" s="55">
        <v>191837613</v>
      </c>
      <c r="L230" s="56">
        <v>440966683</v>
      </c>
      <c r="M230" s="57">
        <v>0</v>
      </c>
      <c r="N230" s="58">
        <v>953259</v>
      </c>
      <c r="O230" s="55">
        <v>117280736</v>
      </c>
      <c r="P230" s="58">
        <v>101381</v>
      </c>
      <c r="Q230" s="58">
        <v>71972</v>
      </c>
      <c r="R230" s="58"/>
      <c r="S230" s="58">
        <v>28222000</v>
      </c>
      <c r="T230" s="58">
        <v>283449953</v>
      </c>
      <c r="U230" s="56">
        <v>430079301</v>
      </c>
      <c r="V230" s="59">
        <v>630000</v>
      </c>
    </row>
    <row r="231" spans="1:22" s="10" customFormat="1" ht="12.75" customHeight="1">
      <c r="A231" s="25"/>
      <c r="B231" s="52" t="s">
        <v>475</v>
      </c>
      <c r="C231" s="53" t="s">
        <v>476</v>
      </c>
      <c r="D231" s="54">
        <v>61439825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92325196</v>
      </c>
      <c r="L231" s="56">
        <v>153765021</v>
      </c>
      <c r="M231" s="57">
        <v>0</v>
      </c>
      <c r="N231" s="58">
        <v>0</v>
      </c>
      <c r="O231" s="55">
        <v>0</v>
      </c>
      <c r="P231" s="58">
        <v>0</v>
      </c>
      <c r="Q231" s="58">
        <v>0</v>
      </c>
      <c r="R231" s="58"/>
      <c r="S231" s="58">
        <v>100496000</v>
      </c>
      <c r="T231" s="58">
        <v>53269021</v>
      </c>
      <c r="U231" s="56">
        <v>153765021</v>
      </c>
      <c r="V231" s="59">
        <v>0</v>
      </c>
    </row>
    <row r="232" spans="1:22" s="10" customFormat="1" ht="12.75" customHeight="1">
      <c r="A232" s="25"/>
      <c r="B232" s="52" t="s">
        <v>477</v>
      </c>
      <c r="C232" s="53" t="s">
        <v>478</v>
      </c>
      <c r="D232" s="54">
        <v>816256560</v>
      </c>
      <c r="E232" s="55">
        <v>0</v>
      </c>
      <c r="F232" s="55">
        <v>121438381</v>
      </c>
      <c r="G232" s="55">
        <v>0</v>
      </c>
      <c r="H232" s="55">
        <v>0</v>
      </c>
      <c r="I232" s="55">
        <v>1727363</v>
      </c>
      <c r="J232" s="55">
        <v>223522246</v>
      </c>
      <c r="K232" s="55">
        <v>458930562</v>
      </c>
      <c r="L232" s="56">
        <v>1621875112</v>
      </c>
      <c r="M232" s="57">
        <v>0</v>
      </c>
      <c r="N232" s="58">
        <v>0</v>
      </c>
      <c r="O232" s="55">
        <v>386876309</v>
      </c>
      <c r="P232" s="58">
        <v>142373123</v>
      </c>
      <c r="Q232" s="58">
        <v>7557551</v>
      </c>
      <c r="R232" s="58"/>
      <c r="S232" s="58">
        <v>560805892</v>
      </c>
      <c r="T232" s="58">
        <v>596457567</v>
      </c>
      <c r="U232" s="56">
        <v>1694070442</v>
      </c>
      <c r="V232" s="59">
        <v>496526491</v>
      </c>
    </row>
    <row r="233" spans="1:22" s="10" customFormat="1" ht="12.75" customHeight="1">
      <c r="A233" s="25"/>
      <c r="B233" s="52" t="s">
        <v>479</v>
      </c>
      <c r="C233" s="53" t="s">
        <v>480</v>
      </c>
      <c r="D233" s="54">
        <v>402059655</v>
      </c>
      <c r="E233" s="55">
        <v>0</v>
      </c>
      <c r="F233" s="55">
        <v>18387001</v>
      </c>
      <c r="G233" s="55">
        <v>0</v>
      </c>
      <c r="H233" s="55">
        <v>0</v>
      </c>
      <c r="I233" s="55">
        <v>540000</v>
      </c>
      <c r="J233" s="55">
        <v>134923902</v>
      </c>
      <c r="K233" s="55">
        <v>496045774</v>
      </c>
      <c r="L233" s="56">
        <v>1051956332</v>
      </c>
      <c r="M233" s="57">
        <v>0</v>
      </c>
      <c r="N233" s="58">
        <v>0</v>
      </c>
      <c r="O233" s="55">
        <v>269331709</v>
      </c>
      <c r="P233" s="58">
        <v>65950570</v>
      </c>
      <c r="Q233" s="58">
        <v>0</v>
      </c>
      <c r="R233" s="58"/>
      <c r="S233" s="58">
        <v>663221697</v>
      </c>
      <c r="T233" s="58">
        <v>169331641</v>
      </c>
      <c r="U233" s="56">
        <v>1167835617</v>
      </c>
      <c r="V233" s="59">
        <v>584070000</v>
      </c>
    </row>
    <row r="234" spans="1:22" s="10" customFormat="1" ht="12.75" customHeight="1">
      <c r="A234" s="25"/>
      <c r="B234" s="60" t="s">
        <v>481</v>
      </c>
      <c r="C234" s="53" t="s">
        <v>482</v>
      </c>
      <c r="D234" s="54">
        <v>235773970</v>
      </c>
      <c r="E234" s="55">
        <v>0</v>
      </c>
      <c r="F234" s="55">
        <v>9000000</v>
      </c>
      <c r="G234" s="55">
        <v>0</v>
      </c>
      <c r="H234" s="55">
        <v>0</v>
      </c>
      <c r="I234" s="55">
        <v>7912667</v>
      </c>
      <c r="J234" s="55">
        <v>83095186</v>
      </c>
      <c r="K234" s="55">
        <v>161190558</v>
      </c>
      <c r="L234" s="56">
        <v>496972381</v>
      </c>
      <c r="M234" s="57">
        <v>0</v>
      </c>
      <c r="N234" s="58">
        <v>0</v>
      </c>
      <c r="O234" s="55">
        <v>152520432</v>
      </c>
      <c r="P234" s="58">
        <v>35187334</v>
      </c>
      <c r="Q234" s="58">
        <v>0</v>
      </c>
      <c r="R234" s="58"/>
      <c r="S234" s="58">
        <v>327083250</v>
      </c>
      <c r="T234" s="58">
        <v>61832676</v>
      </c>
      <c r="U234" s="56">
        <v>576623692</v>
      </c>
      <c r="V234" s="59">
        <v>415927750</v>
      </c>
    </row>
    <row r="235" spans="1:22" s="10" customFormat="1" ht="12.75" customHeight="1">
      <c r="A235" s="25"/>
      <c r="B235" s="52" t="s">
        <v>483</v>
      </c>
      <c r="C235" s="53" t="s">
        <v>484</v>
      </c>
      <c r="D235" s="54">
        <v>746231763</v>
      </c>
      <c r="E235" s="55">
        <v>0</v>
      </c>
      <c r="F235" s="55">
        <v>39071787</v>
      </c>
      <c r="G235" s="55">
        <v>0</v>
      </c>
      <c r="H235" s="55">
        <v>0</v>
      </c>
      <c r="I235" s="55">
        <v>0</v>
      </c>
      <c r="J235" s="55">
        <v>171994184</v>
      </c>
      <c r="K235" s="55">
        <v>835207085</v>
      </c>
      <c r="L235" s="56">
        <v>1792504819</v>
      </c>
      <c r="M235" s="57">
        <v>0</v>
      </c>
      <c r="N235" s="58">
        <v>0</v>
      </c>
      <c r="O235" s="55">
        <v>249025801</v>
      </c>
      <c r="P235" s="58">
        <v>119358817</v>
      </c>
      <c r="Q235" s="58">
        <v>0</v>
      </c>
      <c r="R235" s="58"/>
      <c r="S235" s="58">
        <v>1036542466</v>
      </c>
      <c r="T235" s="58">
        <v>386632929</v>
      </c>
      <c r="U235" s="56">
        <v>1791560013</v>
      </c>
      <c r="V235" s="59">
        <v>882465000</v>
      </c>
    </row>
    <row r="236" spans="1:22" s="10" customFormat="1" ht="12.75" customHeight="1">
      <c r="A236" s="25"/>
      <c r="B236" s="52" t="s">
        <v>485</v>
      </c>
      <c r="C236" s="53" t="s">
        <v>486</v>
      </c>
      <c r="D236" s="54">
        <v>55318861</v>
      </c>
      <c r="E236" s="55">
        <v>0</v>
      </c>
      <c r="F236" s="55">
        <v>0</v>
      </c>
      <c r="G236" s="55">
        <v>0</v>
      </c>
      <c r="H236" s="55">
        <v>0</v>
      </c>
      <c r="I236" s="55">
        <v>411060</v>
      </c>
      <c r="J236" s="55">
        <v>0</v>
      </c>
      <c r="K236" s="55">
        <v>20699648</v>
      </c>
      <c r="L236" s="56">
        <v>76429569</v>
      </c>
      <c r="M236" s="57">
        <v>0</v>
      </c>
      <c r="N236" s="58">
        <v>0</v>
      </c>
      <c r="O236" s="55">
        <v>0</v>
      </c>
      <c r="P236" s="58">
        <v>0</v>
      </c>
      <c r="Q236" s="58">
        <v>0</v>
      </c>
      <c r="R236" s="58"/>
      <c r="S236" s="58">
        <v>74787600</v>
      </c>
      <c r="T236" s="58">
        <v>1695007</v>
      </c>
      <c r="U236" s="56">
        <v>76482607</v>
      </c>
      <c r="V236" s="59">
        <v>0</v>
      </c>
    </row>
    <row r="237" spans="1:22" s="10" customFormat="1" ht="12.75" customHeight="1">
      <c r="A237" s="25"/>
      <c r="B237" s="52" t="s">
        <v>487</v>
      </c>
      <c r="C237" s="53" t="s">
        <v>488</v>
      </c>
      <c r="D237" s="54">
        <v>115586074</v>
      </c>
      <c r="E237" s="55">
        <v>0</v>
      </c>
      <c r="F237" s="55">
        <v>0</v>
      </c>
      <c r="G237" s="55">
        <v>0</v>
      </c>
      <c r="H237" s="55">
        <v>0</v>
      </c>
      <c r="I237" s="55">
        <v>641680</v>
      </c>
      <c r="J237" s="55">
        <v>0</v>
      </c>
      <c r="K237" s="55">
        <v>48450966</v>
      </c>
      <c r="L237" s="56">
        <v>164678720</v>
      </c>
      <c r="M237" s="57">
        <v>0</v>
      </c>
      <c r="N237" s="58">
        <v>0</v>
      </c>
      <c r="O237" s="55">
        <v>0</v>
      </c>
      <c r="P237" s="58">
        <v>0</v>
      </c>
      <c r="Q237" s="58">
        <v>0</v>
      </c>
      <c r="R237" s="58"/>
      <c r="S237" s="58">
        <v>44758000</v>
      </c>
      <c r="T237" s="58">
        <v>98119000</v>
      </c>
      <c r="U237" s="56">
        <v>142877000</v>
      </c>
      <c r="V237" s="59">
        <v>2560000</v>
      </c>
    </row>
    <row r="238" spans="1:22" s="10" customFormat="1" ht="12.75" customHeight="1">
      <c r="A238" s="25"/>
      <c r="B238" s="52" t="s">
        <v>489</v>
      </c>
      <c r="C238" s="53" t="s">
        <v>490</v>
      </c>
      <c r="D238" s="54">
        <v>93839228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52777902</v>
      </c>
      <c r="L238" s="56">
        <v>146617130</v>
      </c>
      <c r="M238" s="57">
        <v>0</v>
      </c>
      <c r="N238" s="58">
        <v>0</v>
      </c>
      <c r="O238" s="55">
        <v>0</v>
      </c>
      <c r="P238" s="58">
        <v>0</v>
      </c>
      <c r="Q238" s="58">
        <v>0</v>
      </c>
      <c r="R238" s="58"/>
      <c r="S238" s="58">
        <v>135671000</v>
      </c>
      <c r="T238" s="58">
        <v>12129900</v>
      </c>
      <c r="U238" s="56">
        <v>147800900</v>
      </c>
      <c r="V238" s="59">
        <v>2560000</v>
      </c>
    </row>
    <row r="239" spans="1:22" s="10" customFormat="1" ht="12.75" customHeight="1">
      <c r="A239" s="25"/>
      <c r="B239" s="52" t="s">
        <v>491</v>
      </c>
      <c r="C239" s="53" t="s">
        <v>492</v>
      </c>
      <c r="D239" s="54">
        <v>261433456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750000</v>
      </c>
      <c r="K239" s="55">
        <v>186592413</v>
      </c>
      <c r="L239" s="56">
        <v>448775869</v>
      </c>
      <c r="M239" s="57">
        <v>0</v>
      </c>
      <c r="N239" s="58">
        <v>0</v>
      </c>
      <c r="O239" s="55">
        <v>0</v>
      </c>
      <c r="P239" s="58">
        <v>0</v>
      </c>
      <c r="Q239" s="58">
        <v>0</v>
      </c>
      <c r="R239" s="58"/>
      <c r="S239" s="58">
        <v>253744000</v>
      </c>
      <c r="T239" s="58">
        <v>188509990</v>
      </c>
      <c r="U239" s="56">
        <v>442253990</v>
      </c>
      <c r="V239" s="59">
        <v>1806200</v>
      </c>
    </row>
    <row r="240" spans="1:22" s="10" customFormat="1" ht="12.75" customHeight="1">
      <c r="A240" s="25"/>
      <c r="B240" s="52" t="s">
        <v>493</v>
      </c>
      <c r="C240" s="53" t="s">
        <v>494</v>
      </c>
      <c r="D240" s="54">
        <v>135304119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63291183</v>
      </c>
      <c r="L240" s="56">
        <v>198595302</v>
      </c>
      <c r="M240" s="57">
        <v>0</v>
      </c>
      <c r="N240" s="58">
        <v>0</v>
      </c>
      <c r="O240" s="55">
        <v>0</v>
      </c>
      <c r="P240" s="58">
        <v>0</v>
      </c>
      <c r="Q240" s="58">
        <v>0</v>
      </c>
      <c r="R240" s="58"/>
      <c r="S240" s="58">
        <v>15173000</v>
      </c>
      <c r="T240" s="58">
        <v>160976800</v>
      </c>
      <c r="U240" s="56">
        <v>176149800</v>
      </c>
      <c r="V240" s="59">
        <v>2827000</v>
      </c>
    </row>
    <row r="241" spans="1:22" s="10" customFormat="1" ht="12.75" customHeight="1">
      <c r="A241" s="25"/>
      <c r="B241" s="52" t="s">
        <v>495</v>
      </c>
      <c r="C241" s="53" t="s">
        <v>496</v>
      </c>
      <c r="D241" s="54">
        <v>411461270</v>
      </c>
      <c r="E241" s="55">
        <v>0</v>
      </c>
      <c r="F241" s="55">
        <v>153076172</v>
      </c>
      <c r="G241" s="55">
        <v>0</v>
      </c>
      <c r="H241" s="55">
        <v>0</v>
      </c>
      <c r="I241" s="55">
        <v>2648063</v>
      </c>
      <c r="J241" s="55">
        <v>42329485</v>
      </c>
      <c r="K241" s="55">
        <v>733463998</v>
      </c>
      <c r="L241" s="56">
        <v>1342978988</v>
      </c>
      <c r="M241" s="57">
        <v>0</v>
      </c>
      <c r="N241" s="58">
        <v>0</v>
      </c>
      <c r="O241" s="55">
        <v>580511010</v>
      </c>
      <c r="P241" s="58">
        <v>98183365</v>
      </c>
      <c r="Q241" s="58">
        <v>0</v>
      </c>
      <c r="R241" s="58"/>
      <c r="S241" s="58">
        <v>524477118</v>
      </c>
      <c r="T241" s="58">
        <v>13780955</v>
      </c>
      <c r="U241" s="56">
        <v>1216952448</v>
      </c>
      <c r="V241" s="59">
        <v>293302800</v>
      </c>
    </row>
    <row r="242" spans="1:22" s="10" customFormat="1" ht="12.75" customHeight="1">
      <c r="A242" s="25"/>
      <c r="B242" s="52" t="s">
        <v>497</v>
      </c>
      <c r="C242" s="53" t="s">
        <v>498</v>
      </c>
      <c r="D242" s="54">
        <v>279129186</v>
      </c>
      <c r="E242" s="55">
        <v>0</v>
      </c>
      <c r="F242" s="55">
        <v>162752233</v>
      </c>
      <c r="G242" s="55">
        <v>0</v>
      </c>
      <c r="H242" s="55">
        <v>0</v>
      </c>
      <c r="I242" s="55">
        <v>27550000</v>
      </c>
      <c r="J242" s="55">
        <v>114687421</v>
      </c>
      <c r="K242" s="55">
        <v>350029961</v>
      </c>
      <c r="L242" s="56">
        <v>934148801</v>
      </c>
      <c r="M242" s="57">
        <v>0</v>
      </c>
      <c r="N242" s="58">
        <v>0</v>
      </c>
      <c r="O242" s="55">
        <v>316477490</v>
      </c>
      <c r="P242" s="58">
        <v>36786038</v>
      </c>
      <c r="Q242" s="58">
        <v>0</v>
      </c>
      <c r="R242" s="58"/>
      <c r="S242" s="58">
        <v>315791828</v>
      </c>
      <c r="T242" s="58">
        <v>328030326</v>
      </c>
      <c r="U242" s="56">
        <v>997085682</v>
      </c>
      <c r="V242" s="59">
        <v>198258000</v>
      </c>
    </row>
    <row r="243" spans="1:22" s="10" customFormat="1" ht="12.75" customHeight="1">
      <c r="A243" s="25"/>
      <c r="B243" s="52" t="s">
        <v>499</v>
      </c>
      <c r="C243" s="53" t="s">
        <v>500</v>
      </c>
      <c r="D243" s="54">
        <v>334497287</v>
      </c>
      <c r="E243" s="55">
        <v>0</v>
      </c>
      <c r="F243" s="55">
        <v>143140542</v>
      </c>
      <c r="G243" s="55">
        <v>0</v>
      </c>
      <c r="H243" s="55">
        <v>0</v>
      </c>
      <c r="I243" s="55">
        <v>0</v>
      </c>
      <c r="J243" s="55">
        <v>183791979</v>
      </c>
      <c r="K243" s="55">
        <v>242387205</v>
      </c>
      <c r="L243" s="56">
        <v>903817013</v>
      </c>
      <c r="M243" s="57">
        <v>0</v>
      </c>
      <c r="N243" s="58">
        <v>0</v>
      </c>
      <c r="O243" s="55">
        <v>277474362</v>
      </c>
      <c r="P243" s="58">
        <v>18806235</v>
      </c>
      <c r="Q243" s="58">
        <v>0</v>
      </c>
      <c r="R243" s="58"/>
      <c r="S243" s="58">
        <v>514234000</v>
      </c>
      <c r="T243" s="58">
        <v>106008018</v>
      </c>
      <c r="U243" s="56">
        <v>916522615</v>
      </c>
      <c r="V243" s="59">
        <v>389299000</v>
      </c>
    </row>
    <row r="244" spans="1:22" s="10" customFormat="1" ht="12.75" customHeight="1">
      <c r="A244" s="25"/>
      <c r="B244" s="52" t="s">
        <v>501</v>
      </c>
      <c r="C244" s="53" t="s">
        <v>502</v>
      </c>
      <c r="D244" s="54">
        <v>255809901</v>
      </c>
      <c r="E244" s="55">
        <v>0</v>
      </c>
      <c r="F244" s="55">
        <v>22589500</v>
      </c>
      <c r="G244" s="55">
        <v>0</v>
      </c>
      <c r="H244" s="55">
        <v>0</v>
      </c>
      <c r="I244" s="55">
        <v>0</v>
      </c>
      <c r="J244" s="55">
        <v>14843211</v>
      </c>
      <c r="K244" s="55">
        <v>295649624</v>
      </c>
      <c r="L244" s="56">
        <v>588892236</v>
      </c>
      <c r="M244" s="57">
        <v>0</v>
      </c>
      <c r="N244" s="58">
        <v>0</v>
      </c>
      <c r="O244" s="55">
        <v>57827515</v>
      </c>
      <c r="P244" s="58">
        <v>13178815</v>
      </c>
      <c r="Q244" s="58">
        <v>0</v>
      </c>
      <c r="R244" s="58"/>
      <c r="S244" s="58">
        <v>421760391</v>
      </c>
      <c r="T244" s="58">
        <v>28237451</v>
      </c>
      <c r="U244" s="56">
        <v>521004172</v>
      </c>
      <c r="V244" s="59">
        <v>279240000</v>
      </c>
    </row>
    <row r="245" spans="1:22" s="10" customFormat="1" ht="12.75" customHeight="1">
      <c r="A245" s="25"/>
      <c r="B245" s="52" t="s">
        <v>503</v>
      </c>
      <c r="C245" s="53" t="s">
        <v>504</v>
      </c>
      <c r="D245" s="54">
        <v>113150137</v>
      </c>
      <c r="E245" s="55">
        <v>0</v>
      </c>
      <c r="F245" s="55">
        <v>20920000</v>
      </c>
      <c r="G245" s="55">
        <v>0</v>
      </c>
      <c r="H245" s="55">
        <v>0</v>
      </c>
      <c r="I245" s="55">
        <v>1264000</v>
      </c>
      <c r="J245" s="55">
        <v>24512003</v>
      </c>
      <c r="K245" s="55">
        <v>125554088</v>
      </c>
      <c r="L245" s="56">
        <v>285400228</v>
      </c>
      <c r="M245" s="57">
        <v>0</v>
      </c>
      <c r="N245" s="58">
        <v>0</v>
      </c>
      <c r="O245" s="55">
        <v>24974967</v>
      </c>
      <c r="P245" s="58">
        <v>5885155</v>
      </c>
      <c r="Q245" s="58">
        <v>0</v>
      </c>
      <c r="R245" s="58"/>
      <c r="S245" s="58">
        <v>192485001</v>
      </c>
      <c r="T245" s="58">
        <v>13196013</v>
      </c>
      <c r="U245" s="56">
        <v>236541136</v>
      </c>
      <c r="V245" s="59">
        <v>111343000</v>
      </c>
    </row>
    <row r="246" spans="1:22" s="10" customFormat="1" ht="12.75" customHeight="1">
      <c r="A246" s="25"/>
      <c r="B246" s="52" t="s">
        <v>505</v>
      </c>
      <c r="C246" s="53" t="s">
        <v>506</v>
      </c>
      <c r="D246" s="54">
        <v>232793056</v>
      </c>
      <c r="E246" s="55">
        <v>0</v>
      </c>
      <c r="F246" s="55">
        <v>25346093</v>
      </c>
      <c r="G246" s="55">
        <v>0</v>
      </c>
      <c r="H246" s="55">
        <v>0</v>
      </c>
      <c r="I246" s="55">
        <v>0</v>
      </c>
      <c r="J246" s="55">
        <v>11506000</v>
      </c>
      <c r="K246" s="55">
        <v>340485838</v>
      </c>
      <c r="L246" s="56">
        <v>610130987</v>
      </c>
      <c r="M246" s="57">
        <v>0</v>
      </c>
      <c r="N246" s="58">
        <v>0</v>
      </c>
      <c r="O246" s="55">
        <v>43270613</v>
      </c>
      <c r="P246" s="58">
        <v>11652174</v>
      </c>
      <c r="Q246" s="58">
        <v>0</v>
      </c>
      <c r="R246" s="58"/>
      <c r="S246" s="58">
        <v>548723000</v>
      </c>
      <c r="T246" s="58">
        <v>6485200</v>
      </c>
      <c r="U246" s="56">
        <v>610130987</v>
      </c>
      <c r="V246" s="59">
        <v>511733000</v>
      </c>
    </row>
    <row r="247" spans="1:22" s="10" customFormat="1" ht="12.75" customHeight="1">
      <c r="A247" s="25"/>
      <c r="B247" s="52" t="s">
        <v>507</v>
      </c>
      <c r="C247" s="53" t="s">
        <v>508</v>
      </c>
      <c r="D247" s="54">
        <v>203335864</v>
      </c>
      <c r="E247" s="55">
        <v>61888436</v>
      </c>
      <c r="F247" s="55">
        <v>92658061</v>
      </c>
      <c r="G247" s="55">
        <v>0</v>
      </c>
      <c r="H247" s="55">
        <v>0</v>
      </c>
      <c r="I247" s="55">
        <v>1778200</v>
      </c>
      <c r="J247" s="55">
        <v>7954876</v>
      </c>
      <c r="K247" s="55">
        <v>219099355</v>
      </c>
      <c r="L247" s="56">
        <v>586714792</v>
      </c>
      <c r="M247" s="57">
        <v>0</v>
      </c>
      <c r="N247" s="58">
        <v>5298982</v>
      </c>
      <c r="O247" s="55">
        <v>50837960</v>
      </c>
      <c r="P247" s="58">
        <v>673200</v>
      </c>
      <c r="Q247" s="58">
        <v>0</v>
      </c>
      <c r="R247" s="58"/>
      <c r="S247" s="58">
        <v>508832150</v>
      </c>
      <c r="T247" s="58">
        <v>21072493</v>
      </c>
      <c r="U247" s="56">
        <v>586714785</v>
      </c>
      <c r="V247" s="59">
        <v>311333850</v>
      </c>
    </row>
    <row r="248" spans="1:22" s="10" customFormat="1" ht="12.75" customHeight="1">
      <c r="A248" s="25"/>
      <c r="B248" s="52" t="s">
        <v>509</v>
      </c>
      <c r="C248" s="53" t="s">
        <v>510</v>
      </c>
      <c r="D248" s="54">
        <v>307106131</v>
      </c>
      <c r="E248" s="55">
        <v>0</v>
      </c>
      <c r="F248" s="55">
        <v>87362632</v>
      </c>
      <c r="G248" s="55">
        <v>0</v>
      </c>
      <c r="H248" s="55">
        <v>0</v>
      </c>
      <c r="I248" s="55">
        <v>6917405</v>
      </c>
      <c r="J248" s="55">
        <v>8285997</v>
      </c>
      <c r="K248" s="55">
        <v>458729683</v>
      </c>
      <c r="L248" s="56">
        <v>868401848</v>
      </c>
      <c r="M248" s="57">
        <v>0</v>
      </c>
      <c r="N248" s="58">
        <v>0</v>
      </c>
      <c r="O248" s="55">
        <v>73672551</v>
      </c>
      <c r="P248" s="58">
        <v>8950691</v>
      </c>
      <c r="Q248" s="58">
        <v>30207385</v>
      </c>
      <c r="R248" s="58"/>
      <c r="S248" s="58">
        <v>631068000</v>
      </c>
      <c r="T248" s="58">
        <v>36783472</v>
      </c>
      <c r="U248" s="56">
        <v>780682099</v>
      </c>
      <c r="V248" s="59">
        <v>292000000</v>
      </c>
    </row>
    <row r="249" spans="1:22" s="10" customFormat="1" ht="12.75" customHeight="1">
      <c r="A249" s="25"/>
      <c r="B249" s="52" t="s">
        <v>511</v>
      </c>
      <c r="C249" s="53" t="s">
        <v>512</v>
      </c>
      <c r="D249" s="54">
        <v>304583976</v>
      </c>
      <c r="E249" s="55">
        <v>0</v>
      </c>
      <c r="F249" s="55">
        <v>247819992</v>
      </c>
      <c r="G249" s="55">
        <v>0</v>
      </c>
      <c r="H249" s="55">
        <v>0</v>
      </c>
      <c r="I249" s="55">
        <v>10937640</v>
      </c>
      <c r="J249" s="55">
        <v>19142472</v>
      </c>
      <c r="K249" s="55">
        <v>441844872</v>
      </c>
      <c r="L249" s="56">
        <v>1024328952</v>
      </c>
      <c r="M249" s="57">
        <v>0</v>
      </c>
      <c r="N249" s="58">
        <v>0</v>
      </c>
      <c r="O249" s="55">
        <v>177834252</v>
      </c>
      <c r="P249" s="58">
        <v>48689544</v>
      </c>
      <c r="Q249" s="58">
        <v>0</v>
      </c>
      <c r="R249" s="58"/>
      <c r="S249" s="58">
        <v>717928128</v>
      </c>
      <c r="T249" s="58">
        <v>84855660</v>
      </c>
      <c r="U249" s="56">
        <v>1029307584</v>
      </c>
      <c r="V249" s="59">
        <v>228340932</v>
      </c>
    </row>
    <row r="250" spans="1:22" s="10" customFormat="1" ht="12.75" customHeight="1">
      <c r="A250" s="25"/>
      <c r="B250" s="52" t="s">
        <v>513</v>
      </c>
      <c r="C250" s="53" t="s">
        <v>514</v>
      </c>
      <c r="D250" s="54">
        <v>139306325</v>
      </c>
      <c r="E250" s="55">
        <v>0</v>
      </c>
      <c r="F250" s="55">
        <v>0</v>
      </c>
      <c r="G250" s="55">
        <v>0</v>
      </c>
      <c r="H250" s="55">
        <v>0</v>
      </c>
      <c r="I250" s="55">
        <v>6751178</v>
      </c>
      <c r="J250" s="55">
        <v>416000</v>
      </c>
      <c r="K250" s="55">
        <v>100554180</v>
      </c>
      <c r="L250" s="56">
        <v>247027683</v>
      </c>
      <c r="M250" s="57">
        <v>0</v>
      </c>
      <c r="N250" s="58">
        <v>444706</v>
      </c>
      <c r="O250" s="55">
        <v>6480</v>
      </c>
      <c r="P250" s="58">
        <v>0</v>
      </c>
      <c r="Q250" s="58">
        <v>12480000</v>
      </c>
      <c r="R250" s="58"/>
      <c r="S250" s="58">
        <v>187027214</v>
      </c>
      <c r="T250" s="58">
        <v>44892188</v>
      </c>
      <c r="U250" s="56">
        <v>244850588</v>
      </c>
      <c r="V250" s="59">
        <v>2323000</v>
      </c>
    </row>
    <row r="251" spans="1:22" s="10" customFormat="1" ht="12.75" customHeight="1">
      <c r="A251" s="25"/>
      <c r="B251" s="52" t="s">
        <v>515</v>
      </c>
      <c r="C251" s="53" t="s">
        <v>516</v>
      </c>
      <c r="D251" s="54">
        <v>233879915</v>
      </c>
      <c r="E251" s="55">
        <v>0</v>
      </c>
      <c r="F251" s="55">
        <v>0</v>
      </c>
      <c r="G251" s="55">
        <v>0</v>
      </c>
      <c r="H251" s="55">
        <v>0</v>
      </c>
      <c r="I251" s="55">
        <v>677250</v>
      </c>
      <c r="J251" s="55">
        <v>0</v>
      </c>
      <c r="K251" s="55">
        <v>156706368</v>
      </c>
      <c r="L251" s="56">
        <v>391263533</v>
      </c>
      <c r="M251" s="57">
        <v>0</v>
      </c>
      <c r="N251" s="58">
        <v>0</v>
      </c>
      <c r="O251" s="55">
        <v>0</v>
      </c>
      <c r="P251" s="58">
        <v>126000</v>
      </c>
      <c r="Q251" s="58">
        <v>0</v>
      </c>
      <c r="R251" s="58"/>
      <c r="S251" s="58">
        <v>321421693</v>
      </c>
      <c r="T251" s="58">
        <v>22895527</v>
      </c>
      <c r="U251" s="56">
        <v>344443220</v>
      </c>
      <c r="V251" s="59">
        <v>2462000</v>
      </c>
    </row>
    <row r="252" spans="1:22" s="10" customFormat="1" ht="12.75" customHeight="1">
      <c r="A252" s="25"/>
      <c r="B252" s="52" t="s">
        <v>517</v>
      </c>
      <c r="C252" s="53" t="s">
        <v>518</v>
      </c>
      <c r="D252" s="54">
        <v>178379279</v>
      </c>
      <c r="E252" s="55">
        <v>0</v>
      </c>
      <c r="F252" s="55">
        <v>0</v>
      </c>
      <c r="G252" s="55">
        <v>0</v>
      </c>
      <c r="H252" s="55">
        <v>0</v>
      </c>
      <c r="I252" s="55">
        <v>115772</v>
      </c>
      <c r="J252" s="55">
        <v>0</v>
      </c>
      <c r="K252" s="55">
        <v>297515909</v>
      </c>
      <c r="L252" s="56">
        <v>476010960</v>
      </c>
      <c r="M252" s="57">
        <v>0</v>
      </c>
      <c r="N252" s="58">
        <v>0</v>
      </c>
      <c r="O252" s="55">
        <v>0</v>
      </c>
      <c r="P252" s="58">
        <v>0</v>
      </c>
      <c r="Q252" s="58">
        <v>0</v>
      </c>
      <c r="R252" s="58"/>
      <c r="S252" s="58">
        <v>103872000</v>
      </c>
      <c r="T252" s="58">
        <v>375639000</v>
      </c>
      <c r="U252" s="56">
        <v>479511000</v>
      </c>
      <c r="V252" s="59">
        <v>2319000</v>
      </c>
    </row>
    <row r="253" spans="1:22" s="10" customFormat="1" ht="12.75" customHeight="1">
      <c r="A253" s="25"/>
      <c r="B253" s="52" t="s">
        <v>519</v>
      </c>
      <c r="C253" s="53" t="s">
        <v>520</v>
      </c>
      <c r="D253" s="54">
        <v>178140931</v>
      </c>
      <c r="E253" s="55">
        <v>0</v>
      </c>
      <c r="F253" s="55">
        <v>0</v>
      </c>
      <c r="G253" s="55">
        <v>0</v>
      </c>
      <c r="H253" s="55">
        <v>0</v>
      </c>
      <c r="I253" s="55">
        <v>15045905</v>
      </c>
      <c r="J253" s="55">
        <v>0</v>
      </c>
      <c r="K253" s="55">
        <v>81991546</v>
      </c>
      <c r="L253" s="56">
        <v>275178382</v>
      </c>
      <c r="M253" s="57">
        <v>0</v>
      </c>
      <c r="N253" s="58">
        <v>0</v>
      </c>
      <c r="O253" s="55">
        <v>0</v>
      </c>
      <c r="P253" s="58">
        <v>0</v>
      </c>
      <c r="Q253" s="58">
        <v>0</v>
      </c>
      <c r="R253" s="58"/>
      <c r="S253" s="58">
        <v>277019000</v>
      </c>
      <c r="T253" s="58">
        <v>11352000</v>
      </c>
      <c r="U253" s="56">
        <v>288371000</v>
      </c>
      <c r="V253" s="59">
        <v>2501000</v>
      </c>
    </row>
    <row r="254" spans="1:22" s="10" customFormat="1" ht="12.75" customHeight="1">
      <c r="A254" s="25"/>
      <c r="B254" s="52" t="s">
        <v>521</v>
      </c>
      <c r="C254" s="53" t="s">
        <v>522</v>
      </c>
      <c r="D254" s="54">
        <v>437860899</v>
      </c>
      <c r="E254" s="55">
        <v>0</v>
      </c>
      <c r="F254" s="55">
        <v>254619456</v>
      </c>
      <c r="G254" s="55">
        <v>0</v>
      </c>
      <c r="H254" s="55">
        <v>0</v>
      </c>
      <c r="I254" s="55">
        <v>521148</v>
      </c>
      <c r="J254" s="55">
        <v>69247008</v>
      </c>
      <c r="K254" s="55">
        <v>621195065</v>
      </c>
      <c r="L254" s="56">
        <v>1383443576</v>
      </c>
      <c r="M254" s="57">
        <v>0</v>
      </c>
      <c r="N254" s="58">
        <v>0</v>
      </c>
      <c r="O254" s="55">
        <v>176262276</v>
      </c>
      <c r="P254" s="58">
        <v>34643040</v>
      </c>
      <c r="Q254" s="58">
        <v>0</v>
      </c>
      <c r="R254" s="58"/>
      <c r="S254" s="58">
        <v>1090006008</v>
      </c>
      <c r="T254" s="58">
        <v>62673780</v>
      </c>
      <c r="U254" s="56">
        <v>1363585104</v>
      </c>
      <c r="V254" s="59">
        <v>555578340</v>
      </c>
    </row>
    <row r="255" spans="1:22" s="10" customFormat="1" ht="12.75" customHeight="1">
      <c r="A255" s="25"/>
      <c r="B255" s="60" t="s">
        <v>523</v>
      </c>
      <c r="C255" s="53" t="s">
        <v>524</v>
      </c>
      <c r="D255" s="54">
        <v>685988340</v>
      </c>
      <c r="E255" s="55">
        <v>0</v>
      </c>
      <c r="F255" s="55">
        <v>125310300</v>
      </c>
      <c r="G255" s="55">
        <v>0</v>
      </c>
      <c r="H255" s="55">
        <v>0</v>
      </c>
      <c r="I255" s="55">
        <v>414768</v>
      </c>
      <c r="J255" s="55">
        <v>16008348</v>
      </c>
      <c r="K255" s="55">
        <v>484797168</v>
      </c>
      <c r="L255" s="56">
        <v>1312518924</v>
      </c>
      <c r="M255" s="57">
        <v>0</v>
      </c>
      <c r="N255" s="58">
        <v>0</v>
      </c>
      <c r="O255" s="55">
        <v>217411190</v>
      </c>
      <c r="P255" s="58">
        <v>0</v>
      </c>
      <c r="Q255" s="58">
        <v>0</v>
      </c>
      <c r="R255" s="58"/>
      <c r="S255" s="58">
        <v>1216630500</v>
      </c>
      <c r="T255" s="58">
        <v>61036128</v>
      </c>
      <c r="U255" s="56">
        <v>1495077818</v>
      </c>
      <c r="V255" s="59">
        <v>590603496</v>
      </c>
    </row>
    <row r="256" spans="1:22" s="10" customFormat="1" ht="12.75" customHeight="1">
      <c r="A256" s="25"/>
      <c r="B256" s="52" t="s">
        <v>525</v>
      </c>
      <c r="C256" s="53" t="s">
        <v>526</v>
      </c>
      <c r="D256" s="54">
        <v>368557000</v>
      </c>
      <c r="E256" s="55">
        <v>0</v>
      </c>
      <c r="F256" s="55">
        <v>76779000</v>
      </c>
      <c r="G256" s="55">
        <v>0</v>
      </c>
      <c r="H256" s="55">
        <v>0</v>
      </c>
      <c r="I256" s="55">
        <v>470000</v>
      </c>
      <c r="J256" s="55">
        <v>10228000</v>
      </c>
      <c r="K256" s="55">
        <v>402185000</v>
      </c>
      <c r="L256" s="56">
        <v>858219000</v>
      </c>
      <c r="M256" s="57">
        <v>0</v>
      </c>
      <c r="N256" s="58">
        <v>0</v>
      </c>
      <c r="O256" s="55">
        <v>64971000</v>
      </c>
      <c r="P256" s="58">
        <v>11465000</v>
      </c>
      <c r="Q256" s="58">
        <v>0</v>
      </c>
      <c r="R256" s="58"/>
      <c r="S256" s="58">
        <v>687464000</v>
      </c>
      <c r="T256" s="58">
        <v>32739000</v>
      </c>
      <c r="U256" s="56">
        <v>796639000</v>
      </c>
      <c r="V256" s="59">
        <v>345172000</v>
      </c>
    </row>
    <row r="257" spans="1:22" s="10" customFormat="1" ht="12.75" customHeight="1">
      <c r="A257" s="25"/>
      <c r="B257" s="52" t="s">
        <v>527</v>
      </c>
      <c r="C257" s="53" t="s">
        <v>528</v>
      </c>
      <c r="D257" s="54">
        <v>139910551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48484488</v>
      </c>
      <c r="L257" s="56">
        <v>188395039</v>
      </c>
      <c r="M257" s="57">
        <v>0</v>
      </c>
      <c r="N257" s="58">
        <v>0</v>
      </c>
      <c r="O257" s="55">
        <v>0</v>
      </c>
      <c r="P257" s="58">
        <v>0</v>
      </c>
      <c r="Q257" s="58">
        <v>0</v>
      </c>
      <c r="R257" s="58"/>
      <c r="S257" s="58">
        <v>144069996</v>
      </c>
      <c r="T257" s="58">
        <v>10321128</v>
      </c>
      <c r="U257" s="56">
        <v>154391124</v>
      </c>
      <c r="V257" s="59">
        <v>500004</v>
      </c>
    </row>
    <row r="258" spans="1:22" s="10" customFormat="1" ht="12.75" customHeight="1">
      <c r="A258" s="25"/>
      <c r="B258" s="52" t="s">
        <v>529</v>
      </c>
      <c r="C258" s="53" t="s">
        <v>530</v>
      </c>
      <c r="D258" s="54">
        <v>235996845</v>
      </c>
      <c r="E258" s="55">
        <v>0</v>
      </c>
      <c r="F258" s="55">
        <v>0</v>
      </c>
      <c r="G258" s="55">
        <v>0</v>
      </c>
      <c r="H258" s="55">
        <v>0</v>
      </c>
      <c r="I258" s="55">
        <v>500000</v>
      </c>
      <c r="J258" s="55">
        <v>0</v>
      </c>
      <c r="K258" s="55">
        <v>64776389</v>
      </c>
      <c r="L258" s="56">
        <v>301273234</v>
      </c>
      <c r="M258" s="57">
        <v>0</v>
      </c>
      <c r="N258" s="58">
        <v>0</v>
      </c>
      <c r="O258" s="55">
        <v>0</v>
      </c>
      <c r="P258" s="58">
        <v>0</v>
      </c>
      <c r="Q258" s="58">
        <v>0</v>
      </c>
      <c r="R258" s="58"/>
      <c r="S258" s="58">
        <v>372225000</v>
      </c>
      <c r="T258" s="58">
        <v>1660000</v>
      </c>
      <c r="U258" s="56">
        <v>373885000</v>
      </c>
      <c r="V258" s="59">
        <v>0</v>
      </c>
    </row>
    <row r="259" spans="1:22" s="10" customFormat="1" ht="12.75" customHeight="1">
      <c r="A259" s="25"/>
      <c r="B259" s="52" t="s">
        <v>531</v>
      </c>
      <c r="C259" s="53" t="s">
        <v>532</v>
      </c>
      <c r="D259" s="54">
        <v>415604910</v>
      </c>
      <c r="E259" s="55">
        <v>0</v>
      </c>
      <c r="F259" s="55">
        <v>19425000</v>
      </c>
      <c r="G259" s="55">
        <v>0</v>
      </c>
      <c r="H259" s="55">
        <v>0</v>
      </c>
      <c r="I259" s="55">
        <v>0</v>
      </c>
      <c r="J259" s="55">
        <v>0</v>
      </c>
      <c r="K259" s="55">
        <v>568951805</v>
      </c>
      <c r="L259" s="56">
        <v>1003981715</v>
      </c>
      <c r="M259" s="57">
        <v>0</v>
      </c>
      <c r="N259" s="58">
        <v>0</v>
      </c>
      <c r="O259" s="55">
        <v>140293</v>
      </c>
      <c r="P259" s="58">
        <v>119569</v>
      </c>
      <c r="Q259" s="58">
        <v>0</v>
      </c>
      <c r="R259" s="58"/>
      <c r="S259" s="58">
        <v>907326000</v>
      </c>
      <c r="T259" s="58">
        <v>522438</v>
      </c>
      <c r="U259" s="56">
        <v>908108300</v>
      </c>
      <c r="V259" s="59">
        <v>327484000</v>
      </c>
    </row>
    <row r="260" spans="1:22" s="10" customFormat="1" ht="12.75" customHeight="1">
      <c r="A260" s="25"/>
      <c r="B260" s="52" t="s">
        <v>533</v>
      </c>
      <c r="C260" s="53" t="s">
        <v>534</v>
      </c>
      <c r="D260" s="54">
        <v>186591357</v>
      </c>
      <c r="E260" s="55">
        <v>0</v>
      </c>
      <c r="F260" s="55">
        <v>111211058</v>
      </c>
      <c r="G260" s="55">
        <v>0</v>
      </c>
      <c r="H260" s="55">
        <v>0</v>
      </c>
      <c r="I260" s="55">
        <v>14087304</v>
      </c>
      <c r="J260" s="55">
        <v>1940400</v>
      </c>
      <c r="K260" s="55">
        <v>101518261</v>
      </c>
      <c r="L260" s="56">
        <v>415348380</v>
      </c>
      <c r="M260" s="57">
        <v>0</v>
      </c>
      <c r="N260" s="58">
        <v>0</v>
      </c>
      <c r="O260" s="55">
        <v>0</v>
      </c>
      <c r="P260" s="58">
        <v>0</v>
      </c>
      <c r="Q260" s="58">
        <v>0</v>
      </c>
      <c r="R260" s="58"/>
      <c r="S260" s="58">
        <v>422034000</v>
      </c>
      <c r="T260" s="58">
        <v>13855630</v>
      </c>
      <c r="U260" s="56">
        <v>435889630</v>
      </c>
      <c r="V260" s="59">
        <v>694703000</v>
      </c>
    </row>
    <row r="261" spans="1:22" s="10" customFormat="1" ht="12.75" customHeight="1">
      <c r="A261" s="25"/>
      <c r="B261" s="52" t="s">
        <v>535</v>
      </c>
      <c r="C261" s="53" t="s">
        <v>536</v>
      </c>
      <c r="D261" s="54">
        <v>267550645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1969963</v>
      </c>
      <c r="K261" s="55">
        <v>212930224</v>
      </c>
      <c r="L261" s="56">
        <v>482450832</v>
      </c>
      <c r="M261" s="57">
        <v>0</v>
      </c>
      <c r="N261" s="58">
        <v>0</v>
      </c>
      <c r="O261" s="55">
        <v>0</v>
      </c>
      <c r="P261" s="58">
        <v>0</v>
      </c>
      <c r="Q261" s="58">
        <v>0</v>
      </c>
      <c r="R261" s="58"/>
      <c r="S261" s="58">
        <v>29175000</v>
      </c>
      <c r="T261" s="58">
        <v>451035956</v>
      </c>
      <c r="U261" s="56">
        <v>480210956</v>
      </c>
      <c r="V261" s="59">
        <v>0</v>
      </c>
    </row>
    <row r="262" spans="1:22" s="10" customFormat="1" ht="12.75" customHeight="1">
      <c r="A262" s="25"/>
      <c r="B262" s="52" t="s">
        <v>537</v>
      </c>
      <c r="C262" s="53" t="s">
        <v>538</v>
      </c>
      <c r="D262" s="54">
        <v>131684350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80791085</v>
      </c>
      <c r="L262" s="56">
        <v>212475435</v>
      </c>
      <c r="M262" s="57">
        <v>0</v>
      </c>
      <c r="N262" s="58">
        <v>0</v>
      </c>
      <c r="O262" s="55">
        <v>0</v>
      </c>
      <c r="P262" s="58">
        <v>0</v>
      </c>
      <c r="Q262" s="58">
        <v>0</v>
      </c>
      <c r="R262" s="58"/>
      <c r="S262" s="58">
        <v>35305000</v>
      </c>
      <c r="T262" s="58">
        <v>178343540</v>
      </c>
      <c r="U262" s="56">
        <v>213648540</v>
      </c>
      <c r="V262" s="59">
        <v>0</v>
      </c>
    </row>
    <row r="263" spans="1:22" s="10" customFormat="1" ht="12.75" customHeight="1">
      <c r="A263" s="25"/>
      <c r="B263" s="52" t="s">
        <v>539</v>
      </c>
      <c r="C263" s="53" t="s">
        <v>540</v>
      </c>
      <c r="D263" s="54">
        <v>301651405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116632304</v>
      </c>
      <c r="L263" s="56">
        <v>418283709</v>
      </c>
      <c r="M263" s="57">
        <v>0</v>
      </c>
      <c r="N263" s="58">
        <v>0</v>
      </c>
      <c r="O263" s="55">
        <v>0</v>
      </c>
      <c r="P263" s="58">
        <v>0</v>
      </c>
      <c r="Q263" s="58">
        <v>0</v>
      </c>
      <c r="R263" s="58"/>
      <c r="S263" s="58">
        <v>306032974</v>
      </c>
      <c r="T263" s="58">
        <v>109412606</v>
      </c>
      <c r="U263" s="56">
        <v>415445580</v>
      </c>
      <c r="V263" s="59">
        <v>0</v>
      </c>
    </row>
    <row r="264" spans="1:22" s="10" customFormat="1" ht="12.75" customHeight="1">
      <c r="A264" s="25"/>
      <c r="B264" s="52" t="s">
        <v>541</v>
      </c>
      <c r="C264" s="53" t="s">
        <v>542</v>
      </c>
      <c r="D264" s="54">
        <v>241389138</v>
      </c>
      <c r="E264" s="55">
        <v>0</v>
      </c>
      <c r="F264" s="55">
        <v>19526675</v>
      </c>
      <c r="G264" s="55">
        <v>0</v>
      </c>
      <c r="H264" s="55">
        <v>0</v>
      </c>
      <c r="I264" s="55">
        <v>4595075</v>
      </c>
      <c r="J264" s="55">
        <v>27830536</v>
      </c>
      <c r="K264" s="55">
        <v>293115135</v>
      </c>
      <c r="L264" s="56">
        <v>586456559</v>
      </c>
      <c r="M264" s="57">
        <v>0</v>
      </c>
      <c r="N264" s="58">
        <v>0</v>
      </c>
      <c r="O264" s="55">
        <v>53542594</v>
      </c>
      <c r="P264" s="58">
        <v>21729705</v>
      </c>
      <c r="Q264" s="58">
        <v>0</v>
      </c>
      <c r="R264" s="58"/>
      <c r="S264" s="58">
        <v>411457850</v>
      </c>
      <c r="T264" s="58">
        <v>20158191</v>
      </c>
      <c r="U264" s="56">
        <v>506888340</v>
      </c>
      <c r="V264" s="59">
        <v>277232150</v>
      </c>
    </row>
    <row r="265" spans="1:22" s="10" customFormat="1" ht="12.75" customHeight="1">
      <c r="A265" s="25"/>
      <c r="B265" s="52" t="s">
        <v>543</v>
      </c>
      <c r="C265" s="53" t="s">
        <v>544</v>
      </c>
      <c r="D265" s="54">
        <v>331660175</v>
      </c>
      <c r="E265" s="55">
        <v>0</v>
      </c>
      <c r="F265" s="55">
        <v>8470000</v>
      </c>
      <c r="G265" s="55">
        <v>0</v>
      </c>
      <c r="H265" s="55">
        <v>0</v>
      </c>
      <c r="I265" s="55">
        <v>0</v>
      </c>
      <c r="J265" s="55">
        <v>26150000</v>
      </c>
      <c r="K265" s="55">
        <v>415051270</v>
      </c>
      <c r="L265" s="56">
        <v>781331445</v>
      </c>
      <c r="M265" s="57">
        <v>0</v>
      </c>
      <c r="N265" s="58">
        <v>0</v>
      </c>
      <c r="O265" s="55">
        <v>47306419</v>
      </c>
      <c r="P265" s="58">
        <v>5677648</v>
      </c>
      <c r="Q265" s="58">
        <v>0</v>
      </c>
      <c r="R265" s="58"/>
      <c r="S265" s="58">
        <v>658629000</v>
      </c>
      <c r="T265" s="58">
        <v>125812968</v>
      </c>
      <c r="U265" s="56">
        <v>837426035</v>
      </c>
      <c r="V265" s="59">
        <v>588814000</v>
      </c>
    </row>
    <row r="266" spans="1:22" s="10" customFormat="1" ht="12.75" customHeight="1">
      <c r="A266" s="25"/>
      <c r="B266" s="52" t="s">
        <v>545</v>
      </c>
      <c r="C266" s="53" t="s">
        <v>546</v>
      </c>
      <c r="D266" s="54">
        <v>80080010</v>
      </c>
      <c r="E266" s="55">
        <v>0</v>
      </c>
      <c r="F266" s="55">
        <v>0</v>
      </c>
      <c r="G266" s="55">
        <v>0</v>
      </c>
      <c r="H266" s="55">
        <v>0</v>
      </c>
      <c r="I266" s="55">
        <v>8472</v>
      </c>
      <c r="J266" s="55">
        <v>211800</v>
      </c>
      <c r="K266" s="55">
        <v>32053733</v>
      </c>
      <c r="L266" s="56">
        <v>112354015</v>
      </c>
      <c r="M266" s="57">
        <v>0</v>
      </c>
      <c r="N266" s="58">
        <v>0</v>
      </c>
      <c r="O266" s="55">
        <v>0</v>
      </c>
      <c r="P266" s="58">
        <v>0</v>
      </c>
      <c r="Q266" s="58">
        <v>0</v>
      </c>
      <c r="R266" s="58"/>
      <c r="S266" s="58">
        <v>106199000</v>
      </c>
      <c r="T266" s="58">
        <v>6808679</v>
      </c>
      <c r="U266" s="56">
        <v>113007679</v>
      </c>
      <c r="V266" s="59">
        <v>0</v>
      </c>
    </row>
    <row r="267" spans="1:22" s="10" customFormat="1" ht="12.75" customHeight="1">
      <c r="A267" s="25"/>
      <c r="B267" s="52" t="s">
        <v>547</v>
      </c>
      <c r="C267" s="53" t="s">
        <v>548</v>
      </c>
      <c r="D267" s="54">
        <v>442936333</v>
      </c>
      <c r="E267" s="55">
        <v>0</v>
      </c>
      <c r="F267" s="55">
        <v>135850000</v>
      </c>
      <c r="G267" s="55">
        <v>0</v>
      </c>
      <c r="H267" s="55">
        <v>0</v>
      </c>
      <c r="I267" s="55">
        <v>500000</v>
      </c>
      <c r="J267" s="55">
        <v>12000000</v>
      </c>
      <c r="K267" s="55">
        <v>458843880</v>
      </c>
      <c r="L267" s="56">
        <v>1050130213</v>
      </c>
      <c r="M267" s="57">
        <v>0</v>
      </c>
      <c r="N267" s="58">
        <v>85111</v>
      </c>
      <c r="O267" s="55">
        <v>78925157</v>
      </c>
      <c r="P267" s="58">
        <v>16272937</v>
      </c>
      <c r="Q267" s="58">
        <v>0</v>
      </c>
      <c r="R267" s="58"/>
      <c r="S267" s="58">
        <v>995212000</v>
      </c>
      <c r="T267" s="58">
        <v>26565347</v>
      </c>
      <c r="U267" s="56">
        <v>1117060552</v>
      </c>
      <c r="V267" s="59">
        <v>509997000</v>
      </c>
    </row>
    <row r="268" spans="1:22" s="10" customFormat="1" ht="12.75" customHeight="1">
      <c r="A268" s="25"/>
      <c r="B268" s="52" t="s">
        <v>549</v>
      </c>
      <c r="C268" s="53" t="s">
        <v>550</v>
      </c>
      <c r="D268" s="54">
        <v>13931000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53247828</v>
      </c>
      <c r="L268" s="56">
        <v>67178828</v>
      </c>
      <c r="M268" s="57">
        <v>0</v>
      </c>
      <c r="N268" s="58">
        <v>0</v>
      </c>
      <c r="O268" s="55">
        <v>0</v>
      </c>
      <c r="P268" s="58">
        <v>0</v>
      </c>
      <c r="Q268" s="58">
        <v>0</v>
      </c>
      <c r="R268" s="58"/>
      <c r="S268" s="58">
        <v>236516000</v>
      </c>
      <c r="T268" s="58">
        <v>9107699</v>
      </c>
      <c r="U268" s="56">
        <v>245623699</v>
      </c>
      <c r="V268" s="59">
        <v>2759000</v>
      </c>
    </row>
    <row r="269" spans="1:22" s="10" customFormat="1" ht="12.75" customHeight="1">
      <c r="A269" s="25"/>
      <c r="B269" s="52" t="s">
        <v>551</v>
      </c>
      <c r="C269" s="53" t="s">
        <v>552</v>
      </c>
      <c r="D269" s="54">
        <v>61507512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42437146</v>
      </c>
      <c r="L269" s="56">
        <v>103944658</v>
      </c>
      <c r="M269" s="57">
        <v>0</v>
      </c>
      <c r="N269" s="58">
        <v>0</v>
      </c>
      <c r="O269" s="55">
        <v>0</v>
      </c>
      <c r="P269" s="58">
        <v>0</v>
      </c>
      <c r="Q269" s="58">
        <v>0</v>
      </c>
      <c r="R269" s="58"/>
      <c r="S269" s="58">
        <v>42505750</v>
      </c>
      <c r="T269" s="58">
        <v>60160305</v>
      </c>
      <c r="U269" s="56">
        <v>102666055</v>
      </c>
      <c r="V269" s="59">
        <v>0</v>
      </c>
    </row>
    <row r="270" spans="1:22" s="10" customFormat="1" ht="12.75" customHeight="1">
      <c r="A270" s="25"/>
      <c r="B270" s="52" t="s">
        <v>553</v>
      </c>
      <c r="C270" s="53" t="s">
        <v>554</v>
      </c>
      <c r="D270" s="54">
        <v>47755479</v>
      </c>
      <c r="E270" s="55">
        <v>0</v>
      </c>
      <c r="F270" s="55">
        <v>0</v>
      </c>
      <c r="G270" s="55">
        <v>0</v>
      </c>
      <c r="H270" s="55">
        <v>0</v>
      </c>
      <c r="I270" s="55">
        <v>36755</v>
      </c>
      <c r="J270" s="55">
        <v>0</v>
      </c>
      <c r="K270" s="55">
        <v>23309006</v>
      </c>
      <c r="L270" s="56">
        <v>71101240</v>
      </c>
      <c r="M270" s="57">
        <v>0</v>
      </c>
      <c r="N270" s="58">
        <v>0</v>
      </c>
      <c r="O270" s="55">
        <v>0</v>
      </c>
      <c r="P270" s="58">
        <v>0</v>
      </c>
      <c r="Q270" s="58">
        <v>0</v>
      </c>
      <c r="R270" s="58"/>
      <c r="S270" s="58">
        <v>58561000</v>
      </c>
      <c r="T270" s="58">
        <v>10570083</v>
      </c>
      <c r="U270" s="56">
        <v>69131083</v>
      </c>
      <c r="V270" s="59">
        <v>0</v>
      </c>
    </row>
    <row r="271" spans="1:22" s="10" customFormat="1" ht="12.75" customHeight="1">
      <c r="A271" s="25"/>
      <c r="B271" s="52" t="s">
        <v>555</v>
      </c>
      <c r="C271" s="53" t="s">
        <v>556</v>
      </c>
      <c r="D271" s="54">
        <v>47582220</v>
      </c>
      <c r="E271" s="55">
        <v>0</v>
      </c>
      <c r="F271" s="55">
        <v>0</v>
      </c>
      <c r="G271" s="55">
        <v>0</v>
      </c>
      <c r="H271" s="55">
        <v>0</v>
      </c>
      <c r="I271" s="55">
        <v>0</v>
      </c>
      <c r="J271" s="55">
        <v>0</v>
      </c>
      <c r="K271" s="55">
        <v>18386055</v>
      </c>
      <c r="L271" s="56">
        <v>65968275</v>
      </c>
      <c r="M271" s="57">
        <v>0</v>
      </c>
      <c r="N271" s="58">
        <v>0</v>
      </c>
      <c r="O271" s="55">
        <v>0</v>
      </c>
      <c r="P271" s="58">
        <v>0</v>
      </c>
      <c r="Q271" s="58">
        <v>0</v>
      </c>
      <c r="R271" s="58"/>
      <c r="S271" s="58">
        <v>57920500</v>
      </c>
      <c r="T271" s="58">
        <v>4099600</v>
      </c>
      <c r="U271" s="56">
        <v>62020100</v>
      </c>
      <c r="V271" s="59">
        <v>3200000</v>
      </c>
    </row>
    <row r="272" spans="1:22" s="10" customFormat="1" ht="12.75" customHeight="1">
      <c r="A272" s="25"/>
      <c r="B272" s="52" t="s">
        <v>557</v>
      </c>
      <c r="C272" s="53" t="s">
        <v>558</v>
      </c>
      <c r="D272" s="54">
        <v>60703594</v>
      </c>
      <c r="E272" s="55">
        <v>0</v>
      </c>
      <c r="F272" s="55">
        <v>0</v>
      </c>
      <c r="G272" s="55">
        <v>0</v>
      </c>
      <c r="H272" s="55">
        <v>0</v>
      </c>
      <c r="I272" s="55">
        <v>0</v>
      </c>
      <c r="J272" s="55">
        <v>20000</v>
      </c>
      <c r="K272" s="55">
        <v>21294927</v>
      </c>
      <c r="L272" s="56">
        <v>82018521</v>
      </c>
      <c r="M272" s="57">
        <v>0</v>
      </c>
      <c r="N272" s="58">
        <v>0</v>
      </c>
      <c r="O272" s="55">
        <v>0</v>
      </c>
      <c r="P272" s="58">
        <v>0</v>
      </c>
      <c r="Q272" s="58">
        <v>0</v>
      </c>
      <c r="R272" s="58"/>
      <c r="S272" s="58">
        <v>79951000</v>
      </c>
      <c r="T272" s="58">
        <v>3071000</v>
      </c>
      <c r="U272" s="56">
        <v>83022000</v>
      </c>
      <c r="V272" s="59">
        <v>750000</v>
      </c>
    </row>
    <row r="273" spans="1:22" s="10" customFormat="1" ht="12.75" customHeight="1">
      <c r="A273" s="25"/>
      <c r="B273" s="52" t="s">
        <v>559</v>
      </c>
      <c r="C273" s="53" t="s">
        <v>560</v>
      </c>
      <c r="D273" s="54">
        <v>96560700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3000</v>
      </c>
      <c r="K273" s="55">
        <v>53734958</v>
      </c>
      <c r="L273" s="56">
        <v>150298658</v>
      </c>
      <c r="M273" s="57">
        <v>0</v>
      </c>
      <c r="N273" s="58">
        <v>0</v>
      </c>
      <c r="O273" s="55">
        <v>0</v>
      </c>
      <c r="P273" s="58">
        <v>0</v>
      </c>
      <c r="Q273" s="58">
        <v>0</v>
      </c>
      <c r="R273" s="58"/>
      <c r="S273" s="58">
        <v>132292000</v>
      </c>
      <c r="T273" s="58">
        <v>7162080</v>
      </c>
      <c r="U273" s="56">
        <v>139454080</v>
      </c>
      <c r="V273" s="59">
        <v>0</v>
      </c>
    </row>
    <row r="274" spans="1:23" s="10" customFormat="1" ht="12.75" customHeight="1">
      <c r="A274" s="26"/>
      <c r="B274" s="61" t="s">
        <v>630</v>
      </c>
      <c r="C274" s="62"/>
      <c r="D274" s="63">
        <f aca="true" t="shared" si="2" ref="D274:V274">SUM(D230:D273)</f>
        <v>10922980246</v>
      </c>
      <c r="E274" s="64">
        <f t="shared" si="2"/>
        <v>61888436</v>
      </c>
      <c r="F274" s="64">
        <f t="shared" si="2"/>
        <v>1910333239</v>
      </c>
      <c r="G274" s="64">
        <f t="shared" si="2"/>
        <v>0</v>
      </c>
      <c r="H274" s="64">
        <f t="shared" si="2"/>
        <v>0</v>
      </c>
      <c r="I274" s="64">
        <f t="shared" si="2"/>
        <v>106149405</v>
      </c>
      <c r="J274" s="64">
        <f t="shared" si="2"/>
        <v>1208155017</v>
      </c>
      <c r="K274" s="64">
        <f t="shared" si="2"/>
        <v>10565097254</v>
      </c>
      <c r="L274" s="65">
        <f t="shared" si="2"/>
        <v>24774603597</v>
      </c>
      <c r="M274" s="66">
        <f t="shared" si="2"/>
        <v>0</v>
      </c>
      <c r="N274" s="67">
        <f t="shared" si="2"/>
        <v>6782058</v>
      </c>
      <c r="O274" s="64">
        <f t="shared" si="2"/>
        <v>3416481116</v>
      </c>
      <c r="P274" s="67">
        <f t="shared" si="2"/>
        <v>695810341</v>
      </c>
      <c r="Q274" s="67">
        <f t="shared" si="2"/>
        <v>50316908</v>
      </c>
      <c r="R274" s="67">
        <f t="shared" si="2"/>
        <v>0</v>
      </c>
      <c r="S274" s="67">
        <f t="shared" si="2"/>
        <v>16494657006</v>
      </c>
      <c r="T274" s="67">
        <f t="shared" si="2"/>
        <v>4300748945</v>
      </c>
      <c r="U274" s="65">
        <f t="shared" si="2"/>
        <v>24964796374</v>
      </c>
      <c r="V274" s="59">
        <f t="shared" si="2"/>
        <v>8910621013</v>
      </c>
      <c r="W274" s="59">
        <f>U274-V274</f>
        <v>16054175361</v>
      </c>
    </row>
    <row r="275" spans="1:22" s="10" customFormat="1" ht="12.75" customHeight="1">
      <c r="A275" s="27"/>
      <c r="B275" s="68"/>
      <c r="C275" s="69"/>
      <c r="D275" s="70"/>
      <c r="E275" s="71"/>
      <c r="F275" s="71"/>
      <c r="G275" s="71"/>
      <c r="H275" s="71"/>
      <c r="I275" s="71"/>
      <c r="J275" s="71"/>
      <c r="K275" s="71"/>
      <c r="L275" s="72"/>
      <c r="M275" s="70"/>
      <c r="N275" s="71"/>
      <c r="O275" s="71"/>
      <c r="P275" s="71"/>
      <c r="Q275" s="71"/>
      <c r="R275" s="71"/>
      <c r="S275" s="71"/>
      <c r="T275" s="71"/>
      <c r="U275" s="72"/>
      <c r="V275" s="59"/>
    </row>
    <row r="276" spans="1:22" s="10" customFormat="1" ht="12.75" customHeight="1">
      <c r="A276" s="28"/>
      <c r="B276" s="124" t="s">
        <v>41</v>
      </c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59"/>
    </row>
    <row r="277" spans="1:22" ht="12.75" customHeight="1">
      <c r="A277" s="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4"/>
    </row>
    <row r="278" spans="1:22" ht="12.75" customHeight="1">
      <c r="A278" s="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4"/>
    </row>
    <row r="279" spans="1:22" ht="12.75" customHeight="1">
      <c r="A279" s="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4"/>
    </row>
    <row r="280" spans="1:22" ht="12.75" customHeight="1">
      <c r="A280" s="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4"/>
    </row>
    <row r="281" spans="1:22" ht="12.75" customHeight="1">
      <c r="A281" s="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4"/>
    </row>
    <row r="282" spans="1:22" ht="12.75" customHeight="1">
      <c r="A282" s="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4"/>
    </row>
    <row r="283" spans="1:22" ht="12.75" customHeight="1">
      <c r="A283" s="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4"/>
    </row>
    <row r="284" spans="1:22" ht="12.75" customHeight="1">
      <c r="A284" s="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4"/>
    </row>
    <row r="285" spans="1:22" ht="12.75" customHeight="1">
      <c r="A285" s="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4"/>
    </row>
    <row r="286" spans="1:22" ht="12.75" customHeight="1">
      <c r="A286" s="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4"/>
    </row>
    <row r="287" spans="1:22" ht="12.75" customHeight="1">
      <c r="A287" s="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4"/>
    </row>
    <row r="288" spans="1:22" ht="12.75" customHeight="1">
      <c r="A288" s="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4"/>
    </row>
    <row r="289" spans="1:22" ht="12.75" customHeight="1">
      <c r="A289" s="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4"/>
    </row>
    <row r="290" spans="1:22" ht="12.75" customHeight="1">
      <c r="A290" s="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4"/>
    </row>
    <row r="291" spans="1:22" ht="12.75" customHeight="1">
      <c r="A291" s="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4"/>
    </row>
    <row r="292" spans="1:22" ht="12.75" customHeight="1">
      <c r="A292" s="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4"/>
    </row>
    <row r="293" spans="1:22" ht="12.75" customHeight="1">
      <c r="A293" s="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4"/>
    </row>
    <row r="294" spans="1:22" ht="12.75" customHeight="1">
      <c r="A294" s="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4"/>
    </row>
    <row r="295" spans="1:22" ht="12.75" customHeight="1">
      <c r="A295" s="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4"/>
    </row>
    <row r="296" spans="1:22" ht="12.75" customHeight="1">
      <c r="A296" s="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4"/>
    </row>
    <row r="297" spans="1:22" ht="12.75" customHeight="1">
      <c r="A297" s="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4"/>
    </row>
    <row r="298" spans="1:22" ht="12.75" customHeight="1">
      <c r="A298" s="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4"/>
    </row>
    <row r="299" spans="1:22" ht="12.75" customHeight="1">
      <c r="A299" s="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4"/>
    </row>
    <row r="300" spans="1:22" ht="12.75" customHeight="1">
      <c r="A300" s="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4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</sheetData>
  <sheetProtection/>
  <mergeCells count="5">
    <mergeCell ref="D4:L4"/>
    <mergeCell ref="B2:U2"/>
    <mergeCell ref="M4:U4"/>
    <mergeCell ref="B276:U276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561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43</v>
      </c>
      <c r="C9" s="76" t="s">
        <v>44</v>
      </c>
      <c r="D9" s="77">
        <v>2576242488</v>
      </c>
      <c r="E9" s="78">
        <v>1914277102</v>
      </c>
      <c r="F9" s="78">
        <v>300777396</v>
      </c>
      <c r="G9" s="78">
        <v>0</v>
      </c>
      <c r="H9" s="78">
        <v>0</v>
      </c>
      <c r="I9" s="78">
        <v>66574064</v>
      </c>
      <c r="J9" s="78">
        <v>420209193</v>
      </c>
      <c r="K9" s="78">
        <v>2814982039</v>
      </c>
      <c r="L9" s="79">
        <v>8093062282</v>
      </c>
      <c r="M9" s="77">
        <v>1822680825</v>
      </c>
      <c r="N9" s="78">
        <v>2297788128</v>
      </c>
      <c r="O9" s="78">
        <v>688789988</v>
      </c>
      <c r="P9" s="78">
        <v>430785205</v>
      </c>
      <c r="Q9" s="78">
        <v>362528776</v>
      </c>
      <c r="R9" s="80"/>
      <c r="S9" s="78">
        <v>1359287428</v>
      </c>
      <c r="T9" s="78">
        <v>1133176970</v>
      </c>
      <c r="U9" s="81">
        <v>8095037320</v>
      </c>
      <c r="V9" s="82">
        <v>717223368</v>
      </c>
    </row>
    <row r="10" spans="1:22" ht="13.5">
      <c r="A10" s="47" t="s">
        <v>562</v>
      </c>
      <c r="B10" s="75" t="s">
        <v>55</v>
      </c>
      <c r="C10" s="76" t="s">
        <v>56</v>
      </c>
      <c r="D10" s="77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9">
        <v>0</v>
      </c>
      <c r="M10" s="77">
        <v>0</v>
      </c>
      <c r="N10" s="78">
        <v>0</v>
      </c>
      <c r="O10" s="78">
        <v>0</v>
      </c>
      <c r="P10" s="78">
        <v>0</v>
      </c>
      <c r="Q10" s="78">
        <v>0</v>
      </c>
      <c r="R10" s="80"/>
      <c r="S10" s="78">
        <v>0</v>
      </c>
      <c r="T10" s="78">
        <v>0</v>
      </c>
      <c r="U10" s="81">
        <v>0</v>
      </c>
      <c r="V10" s="82">
        <v>0</v>
      </c>
    </row>
    <row r="11" spans="1:22" ht="12.75">
      <c r="A11" s="48"/>
      <c r="B11" s="83" t="s">
        <v>563</v>
      </c>
      <c r="C11" s="84"/>
      <c r="D11" s="85">
        <f aca="true" t="shared" si="0" ref="D11:V11">SUM(D9:D10)</f>
        <v>2576242488</v>
      </c>
      <c r="E11" s="86">
        <f t="shared" si="0"/>
        <v>1914277102</v>
      </c>
      <c r="F11" s="86">
        <f t="shared" si="0"/>
        <v>300777396</v>
      </c>
      <c r="G11" s="86">
        <f t="shared" si="0"/>
        <v>0</v>
      </c>
      <c r="H11" s="86">
        <f t="shared" si="0"/>
        <v>0</v>
      </c>
      <c r="I11" s="86">
        <f t="shared" si="0"/>
        <v>66574064</v>
      </c>
      <c r="J11" s="86">
        <f t="shared" si="0"/>
        <v>420209193</v>
      </c>
      <c r="K11" s="86">
        <f t="shared" si="0"/>
        <v>2814982039</v>
      </c>
      <c r="L11" s="87">
        <f t="shared" si="0"/>
        <v>8093062282</v>
      </c>
      <c r="M11" s="85">
        <f t="shared" si="0"/>
        <v>1822680825</v>
      </c>
      <c r="N11" s="86">
        <f t="shared" si="0"/>
        <v>2297788128</v>
      </c>
      <c r="O11" s="86">
        <f t="shared" si="0"/>
        <v>688789988</v>
      </c>
      <c r="P11" s="86">
        <f t="shared" si="0"/>
        <v>430785205</v>
      </c>
      <c r="Q11" s="86">
        <f t="shared" si="0"/>
        <v>362528776</v>
      </c>
      <c r="R11" s="86">
        <f t="shared" si="0"/>
        <v>0</v>
      </c>
      <c r="S11" s="86">
        <f t="shared" si="0"/>
        <v>1359287428</v>
      </c>
      <c r="T11" s="86">
        <f t="shared" si="0"/>
        <v>1133176970</v>
      </c>
      <c r="U11" s="88">
        <f t="shared" si="0"/>
        <v>8095037320</v>
      </c>
      <c r="V11" s="89">
        <f t="shared" si="0"/>
        <v>717223368</v>
      </c>
    </row>
    <row r="12" spans="1:22" ht="13.5">
      <c r="A12" s="47" t="s">
        <v>564</v>
      </c>
      <c r="B12" s="75" t="s">
        <v>100</v>
      </c>
      <c r="C12" s="76" t="s">
        <v>101</v>
      </c>
      <c r="D12" s="77">
        <v>191277085</v>
      </c>
      <c r="E12" s="78">
        <v>114799412</v>
      </c>
      <c r="F12" s="78">
        <v>0</v>
      </c>
      <c r="G12" s="78">
        <v>0</v>
      </c>
      <c r="H12" s="78">
        <v>0</v>
      </c>
      <c r="I12" s="78">
        <v>4635150</v>
      </c>
      <c r="J12" s="78">
        <v>11160724</v>
      </c>
      <c r="K12" s="78">
        <v>146896712</v>
      </c>
      <c r="L12" s="79">
        <v>468769083</v>
      </c>
      <c r="M12" s="77">
        <v>56763594</v>
      </c>
      <c r="N12" s="78">
        <v>161685417</v>
      </c>
      <c r="O12" s="78">
        <v>47275132</v>
      </c>
      <c r="P12" s="78">
        <v>35221122</v>
      </c>
      <c r="Q12" s="78">
        <v>35531463</v>
      </c>
      <c r="R12" s="80"/>
      <c r="S12" s="78">
        <v>122800333</v>
      </c>
      <c r="T12" s="78">
        <v>34762579</v>
      </c>
      <c r="U12" s="81">
        <v>494039640</v>
      </c>
      <c r="V12" s="82">
        <v>67698000</v>
      </c>
    </row>
    <row r="13" spans="1:22" ht="13.5">
      <c r="A13" s="47" t="s">
        <v>564</v>
      </c>
      <c r="B13" s="75" t="s">
        <v>102</v>
      </c>
      <c r="C13" s="76" t="s">
        <v>103</v>
      </c>
      <c r="D13" s="77">
        <v>97313760</v>
      </c>
      <c r="E13" s="78">
        <v>110691080</v>
      </c>
      <c r="F13" s="78">
        <v>1694540</v>
      </c>
      <c r="G13" s="78">
        <v>0</v>
      </c>
      <c r="H13" s="78">
        <v>0</v>
      </c>
      <c r="I13" s="78">
        <v>5176000</v>
      </c>
      <c r="J13" s="78">
        <v>16526560</v>
      </c>
      <c r="K13" s="78">
        <v>89626870</v>
      </c>
      <c r="L13" s="79">
        <v>321028810</v>
      </c>
      <c r="M13" s="77">
        <v>19874410</v>
      </c>
      <c r="N13" s="78">
        <v>143793100</v>
      </c>
      <c r="O13" s="78">
        <v>14335300</v>
      </c>
      <c r="P13" s="78">
        <v>6011930</v>
      </c>
      <c r="Q13" s="78">
        <v>9166360</v>
      </c>
      <c r="R13" s="80"/>
      <c r="S13" s="78">
        <v>66778590</v>
      </c>
      <c r="T13" s="78">
        <v>16562060</v>
      </c>
      <c r="U13" s="81">
        <v>276521750</v>
      </c>
      <c r="V13" s="82">
        <v>36461000</v>
      </c>
    </row>
    <row r="14" spans="1:22" ht="13.5">
      <c r="A14" s="47" t="s">
        <v>564</v>
      </c>
      <c r="B14" s="75" t="s">
        <v>104</v>
      </c>
      <c r="C14" s="76" t="s">
        <v>105</v>
      </c>
      <c r="D14" s="77">
        <v>224230920</v>
      </c>
      <c r="E14" s="78">
        <v>125000004</v>
      </c>
      <c r="F14" s="78">
        <v>7500000</v>
      </c>
      <c r="G14" s="78">
        <v>0</v>
      </c>
      <c r="H14" s="78">
        <v>0</v>
      </c>
      <c r="I14" s="78">
        <v>9000000</v>
      </c>
      <c r="J14" s="78">
        <v>45000000</v>
      </c>
      <c r="K14" s="78">
        <v>108610476</v>
      </c>
      <c r="L14" s="79">
        <v>519341400</v>
      </c>
      <c r="M14" s="77">
        <v>104501784</v>
      </c>
      <c r="N14" s="78">
        <v>164172804</v>
      </c>
      <c r="O14" s="78">
        <v>97439484</v>
      </c>
      <c r="P14" s="78">
        <v>30210000</v>
      </c>
      <c r="Q14" s="78">
        <v>19080000</v>
      </c>
      <c r="R14" s="80"/>
      <c r="S14" s="78">
        <v>118729812</v>
      </c>
      <c r="T14" s="78">
        <v>60152232</v>
      </c>
      <c r="U14" s="81">
        <v>594286116</v>
      </c>
      <c r="V14" s="82">
        <v>55623744</v>
      </c>
    </row>
    <row r="15" spans="1:22" ht="13.5">
      <c r="A15" s="47" t="s">
        <v>564</v>
      </c>
      <c r="B15" s="75" t="s">
        <v>106</v>
      </c>
      <c r="C15" s="76" t="s">
        <v>107</v>
      </c>
      <c r="D15" s="77">
        <v>171252247</v>
      </c>
      <c r="E15" s="78">
        <v>54908717</v>
      </c>
      <c r="F15" s="78">
        <v>11700330</v>
      </c>
      <c r="G15" s="78">
        <v>0</v>
      </c>
      <c r="H15" s="78">
        <v>0</v>
      </c>
      <c r="I15" s="78">
        <v>1304697</v>
      </c>
      <c r="J15" s="78">
        <v>24031870</v>
      </c>
      <c r="K15" s="78">
        <v>184554376</v>
      </c>
      <c r="L15" s="79">
        <v>447752237</v>
      </c>
      <c r="M15" s="77">
        <v>139540362</v>
      </c>
      <c r="N15" s="78">
        <v>79654656</v>
      </c>
      <c r="O15" s="78">
        <v>45289247</v>
      </c>
      <c r="P15" s="78">
        <v>13617473</v>
      </c>
      <c r="Q15" s="78">
        <v>17144850</v>
      </c>
      <c r="R15" s="80"/>
      <c r="S15" s="78">
        <v>120196597</v>
      </c>
      <c r="T15" s="78">
        <v>38733386</v>
      </c>
      <c r="U15" s="81">
        <v>454176571</v>
      </c>
      <c r="V15" s="82">
        <v>42822800</v>
      </c>
    </row>
    <row r="16" spans="1:22" ht="13.5">
      <c r="A16" s="47" t="s">
        <v>564</v>
      </c>
      <c r="B16" s="75" t="s">
        <v>108</v>
      </c>
      <c r="C16" s="76" t="s">
        <v>109</v>
      </c>
      <c r="D16" s="77">
        <v>99236328</v>
      </c>
      <c r="E16" s="78">
        <v>24605576</v>
      </c>
      <c r="F16" s="78">
        <v>10750439</v>
      </c>
      <c r="G16" s="78">
        <v>0</v>
      </c>
      <c r="H16" s="78">
        <v>0</v>
      </c>
      <c r="I16" s="78">
        <v>1985000</v>
      </c>
      <c r="J16" s="78">
        <v>19335071</v>
      </c>
      <c r="K16" s="78">
        <v>75396850</v>
      </c>
      <c r="L16" s="79">
        <v>231309264</v>
      </c>
      <c r="M16" s="77">
        <v>48397473</v>
      </c>
      <c r="N16" s="78">
        <v>33742642</v>
      </c>
      <c r="O16" s="78">
        <v>22382245</v>
      </c>
      <c r="P16" s="78">
        <v>3166348</v>
      </c>
      <c r="Q16" s="78">
        <v>6248690</v>
      </c>
      <c r="R16" s="80"/>
      <c r="S16" s="78">
        <v>100097997</v>
      </c>
      <c r="T16" s="78">
        <v>19051397</v>
      </c>
      <c r="U16" s="81">
        <v>233086792</v>
      </c>
      <c r="V16" s="82">
        <v>45382000</v>
      </c>
    </row>
    <row r="17" spans="1:22" ht="13.5">
      <c r="A17" s="47" t="s">
        <v>564</v>
      </c>
      <c r="B17" s="75" t="s">
        <v>110</v>
      </c>
      <c r="C17" s="76" t="s">
        <v>111</v>
      </c>
      <c r="D17" s="77">
        <v>367847331</v>
      </c>
      <c r="E17" s="78">
        <v>258974473</v>
      </c>
      <c r="F17" s="78">
        <v>36088057</v>
      </c>
      <c r="G17" s="78">
        <v>0</v>
      </c>
      <c r="H17" s="78">
        <v>0</v>
      </c>
      <c r="I17" s="78">
        <v>715994</v>
      </c>
      <c r="J17" s="78">
        <v>29519459</v>
      </c>
      <c r="K17" s="78">
        <v>283538504</v>
      </c>
      <c r="L17" s="79">
        <v>976683818</v>
      </c>
      <c r="M17" s="77">
        <v>216446643</v>
      </c>
      <c r="N17" s="78">
        <v>309851247</v>
      </c>
      <c r="O17" s="78">
        <v>87657110</v>
      </c>
      <c r="P17" s="78">
        <v>57035958</v>
      </c>
      <c r="Q17" s="78">
        <v>57291131</v>
      </c>
      <c r="R17" s="80"/>
      <c r="S17" s="78">
        <v>158488428</v>
      </c>
      <c r="T17" s="78">
        <v>64910988</v>
      </c>
      <c r="U17" s="81">
        <v>951681505</v>
      </c>
      <c r="V17" s="82">
        <v>38330650</v>
      </c>
    </row>
    <row r="18" spans="1:22" ht="13.5">
      <c r="A18" s="47" t="s">
        <v>564</v>
      </c>
      <c r="B18" s="75" t="s">
        <v>112</v>
      </c>
      <c r="C18" s="76" t="s">
        <v>113</v>
      </c>
      <c r="D18" s="77">
        <v>65399320</v>
      </c>
      <c r="E18" s="78">
        <v>4819340</v>
      </c>
      <c r="F18" s="78">
        <v>47957</v>
      </c>
      <c r="G18" s="78">
        <v>0</v>
      </c>
      <c r="H18" s="78">
        <v>0</v>
      </c>
      <c r="I18" s="78">
        <v>289163</v>
      </c>
      <c r="J18" s="78">
        <v>41371639</v>
      </c>
      <c r="K18" s="78">
        <v>64293813</v>
      </c>
      <c r="L18" s="79">
        <v>176221232</v>
      </c>
      <c r="M18" s="77">
        <v>18160913</v>
      </c>
      <c r="N18" s="78">
        <v>3176352</v>
      </c>
      <c r="O18" s="78">
        <v>17998074</v>
      </c>
      <c r="P18" s="78">
        <v>6514146</v>
      </c>
      <c r="Q18" s="78">
        <v>3513322</v>
      </c>
      <c r="R18" s="80"/>
      <c r="S18" s="78">
        <v>60128452</v>
      </c>
      <c r="T18" s="78">
        <v>48895193</v>
      </c>
      <c r="U18" s="81">
        <v>158386452</v>
      </c>
      <c r="V18" s="82">
        <v>20493550</v>
      </c>
    </row>
    <row r="19" spans="1:22" ht="13.5">
      <c r="A19" s="47" t="s">
        <v>565</v>
      </c>
      <c r="B19" s="75" t="s">
        <v>475</v>
      </c>
      <c r="C19" s="76" t="s">
        <v>476</v>
      </c>
      <c r="D19" s="77">
        <v>61439825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92325196</v>
      </c>
      <c r="L19" s="79">
        <v>153765021</v>
      </c>
      <c r="M19" s="77">
        <v>0</v>
      </c>
      <c r="N19" s="78">
        <v>0</v>
      </c>
      <c r="O19" s="78">
        <v>0</v>
      </c>
      <c r="P19" s="78">
        <v>0</v>
      </c>
      <c r="Q19" s="78">
        <v>0</v>
      </c>
      <c r="R19" s="80"/>
      <c r="S19" s="78">
        <v>100496000</v>
      </c>
      <c r="T19" s="78">
        <v>53269021</v>
      </c>
      <c r="U19" s="81">
        <v>153765021</v>
      </c>
      <c r="V19" s="82">
        <v>0</v>
      </c>
    </row>
    <row r="20" spans="1:22" ht="12.75">
      <c r="A20" s="48"/>
      <c r="B20" s="83" t="s">
        <v>566</v>
      </c>
      <c r="C20" s="84"/>
      <c r="D20" s="85">
        <f aca="true" t="shared" si="1" ref="D20:V20">SUM(D12:D19)</f>
        <v>1277996816</v>
      </c>
      <c r="E20" s="86">
        <f t="shared" si="1"/>
        <v>693798602</v>
      </c>
      <c r="F20" s="86">
        <f t="shared" si="1"/>
        <v>67781323</v>
      </c>
      <c r="G20" s="86">
        <f t="shared" si="1"/>
        <v>0</v>
      </c>
      <c r="H20" s="86">
        <f t="shared" si="1"/>
        <v>0</v>
      </c>
      <c r="I20" s="86">
        <f t="shared" si="1"/>
        <v>23106004</v>
      </c>
      <c r="J20" s="86">
        <f t="shared" si="1"/>
        <v>186945323</v>
      </c>
      <c r="K20" s="86">
        <f t="shared" si="1"/>
        <v>1045242797</v>
      </c>
      <c r="L20" s="87">
        <f t="shared" si="1"/>
        <v>3294870865</v>
      </c>
      <c r="M20" s="85">
        <f t="shared" si="1"/>
        <v>603685179</v>
      </c>
      <c r="N20" s="86">
        <f t="shared" si="1"/>
        <v>896076218</v>
      </c>
      <c r="O20" s="86">
        <f t="shared" si="1"/>
        <v>332376592</v>
      </c>
      <c r="P20" s="86">
        <f t="shared" si="1"/>
        <v>151776977</v>
      </c>
      <c r="Q20" s="86">
        <f t="shared" si="1"/>
        <v>147975816</v>
      </c>
      <c r="R20" s="86">
        <f t="shared" si="1"/>
        <v>0</v>
      </c>
      <c r="S20" s="86">
        <f t="shared" si="1"/>
        <v>847716209</v>
      </c>
      <c r="T20" s="86">
        <f t="shared" si="1"/>
        <v>336336856</v>
      </c>
      <c r="U20" s="88">
        <f t="shared" si="1"/>
        <v>3315943847</v>
      </c>
      <c r="V20" s="89">
        <f t="shared" si="1"/>
        <v>306811744</v>
      </c>
    </row>
    <row r="21" spans="1:22" ht="13.5">
      <c r="A21" s="47" t="s">
        <v>564</v>
      </c>
      <c r="B21" s="75" t="s">
        <v>114</v>
      </c>
      <c r="C21" s="76" t="s">
        <v>115</v>
      </c>
      <c r="D21" s="77">
        <v>159122470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1260000</v>
      </c>
      <c r="K21" s="78">
        <v>200750374</v>
      </c>
      <c r="L21" s="79">
        <v>361132844</v>
      </c>
      <c r="M21" s="77">
        <v>9975000</v>
      </c>
      <c r="N21" s="78">
        <v>0</v>
      </c>
      <c r="O21" s="78">
        <v>0</v>
      </c>
      <c r="P21" s="78">
        <v>0</v>
      </c>
      <c r="Q21" s="78">
        <v>525000</v>
      </c>
      <c r="R21" s="80"/>
      <c r="S21" s="78">
        <v>296444000</v>
      </c>
      <c r="T21" s="78">
        <v>21467000</v>
      </c>
      <c r="U21" s="81">
        <v>328411000</v>
      </c>
      <c r="V21" s="82">
        <v>64713000</v>
      </c>
    </row>
    <row r="22" spans="1:22" ht="13.5">
      <c r="A22" s="47" t="s">
        <v>564</v>
      </c>
      <c r="B22" s="75" t="s">
        <v>116</v>
      </c>
      <c r="C22" s="76" t="s">
        <v>117</v>
      </c>
      <c r="D22" s="77">
        <v>237770859</v>
      </c>
      <c r="E22" s="78">
        <v>0</v>
      </c>
      <c r="F22" s="78">
        <v>0</v>
      </c>
      <c r="G22" s="78">
        <v>0</v>
      </c>
      <c r="H22" s="78">
        <v>0</v>
      </c>
      <c r="I22" s="78">
        <v>5240</v>
      </c>
      <c r="J22" s="78">
        <v>24604946</v>
      </c>
      <c r="K22" s="78">
        <v>205283507</v>
      </c>
      <c r="L22" s="79">
        <v>467664552</v>
      </c>
      <c r="M22" s="77">
        <v>57249101</v>
      </c>
      <c r="N22" s="78">
        <v>0</v>
      </c>
      <c r="O22" s="78">
        <v>0</v>
      </c>
      <c r="P22" s="78">
        <v>0</v>
      </c>
      <c r="Q22" s="78">
        <v>5554400</v>
      </c>
      <c r="R22" s="80"/>
      <c r="S22" s="78">
        <v>295280753</v>
      </c>
      <c r="T22" s="78">
        <v>38648798</v>
      </c>
      <c r="U22" s="81">
        <v>396733052</v>
      </c>
      <c r="V22" s="82">
        <v>69177250</v>
      </c>
    </row>
    <row r="23" spans="1:22" ht="13.5">
      <c r="A23" s="47" t="s">
        <v>564</v>
      </c>
      <c r="B23" s="75" t="s">
        <v>118</v>
      </c>
      <c r="C23" s="76" t="s">
        <v>119</v>
      </c>
      <c r="D23" s="77">
        <v>53149019</v>
      </c>
      <c r="E23" s="78">
        <v>7731304</v>
      </c>
      <c r="F23" s="78">
        <v>0</v>
      </c>
      <c r="G23" s="78">
        <v>0</v>
      </c>
      <c r="H23" s="78">
        <v>0</v>
      </c>
      <c r="I23" s="78">
        <v>523000</v>
      </c>
      <c r="J23" s="78">
        <v>13598000</v>
      </c>
      <c r="K23" s="78">
        <v>32404082</v>
      </c>
      <c r="L23" s="79">
        <v>107405405</v>
      </c>
      <c r="M23" s="77">
        <v>29085203</v>
      </c>
      <c r="N23" s="78">
        <v>7776233</v>
      </c>
      <c r="O23" s="78">
        <v>0</v>
      </c>
      <c r="P23" s="78">
        <v>0</v>
      </c>
      <c r="Q23" s="78">
        <v>10808508</v>
      </c>
      <c r="R23" s="80"/>
      <c r="S23" s="78">
        <v>51774280</v>
      </c>
      <c r="T23" s="78">
        <v>8452722</v>
      </c>
      <c r="U23" s="81">
        <v>107896946</v>
      </c>
      <c r="V23" s="82">
        <v>19241390</v>
      </c>
    </row>
    <row r="24" spans="1:22" ht="13.5">
      <c r="A24" s="47" t="s">
        <v>564</v>
      </c>
      <c r="B24" s="75" t="s">
        <v>120</v>
      </c>
      <c r="C24" s="76" t="s">
        <v>121</v>
      </c>
      <c r="D24" s="77">
        <v>130267213</v>
      </c>
      <c r="E24" s="78">
        <v>32488000</v>
      </c>
      <c r="F24" s="78">
        <v>0</v>
      </c>
      <c r="G24" s="78">
        <v>0</v>
      </c>
      <c r="H24" s="78">
        <v>0</v>
      </c>
      <c r="I24" s="78">
        <v>1048000</v>
      </c>
      <c r="J24" s="78">
        <v>10480000</v>
      </c>
      <c r="K24" s="78">
        <v>61003501</v>
      </c>
      <c r="L24" s="79">
        <v>235286714</v>
      </c>
      <c r="M24" s="77">
        <v>24926366</v>
      </c>
      <c r="N24" s="78">
        <v>36671616</v>
      </c>
      <c r="O24" s="78">
        <v>0</v>
      </c>
      <c r="P24" s="78">
        <v>0</v>
      </c>
      <c r="Q24" s="78">
        <v>10480000</v>
      </c>
      <c r="R24" s="80"/>
      <c r="S24" s="78">
        <v>129001250</v>
      </c>
      <c r="T24" s="78">
        <v>13662042</v>
      </c>
      <c r="U24" s="81">
        <v>214741274</v>
      </c>
      <c r="V24" s="82">
        <v>34618750</v>
      </c>
    </row>
    <row r="25" spans="1:22" ht="13.5">
      <c r="A25" s="47" t="s">
        <v>564</v>
      </c>
      <c r="B25" s="75" t="s">
        <v>122</v>
      </c>
      <c r="C25" s="76" t="s">
        <v>123</v>
      </c>
      <c r="D25" s="77">
        <v>90748252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1919889</v>
      </c>
      <c r="K25" s="78">
        <v>69620871</v>
      </c>
      <c r="L25" s="79">
        <v>162289012</v>
      </c>
      <c r="M25" s="77">
        <v>43801472</v>
      </c>
      <c r="N25" s="78">
        <v>0</v>
      </c>
      <c r="O25" s="78">
        <v>0</v>
      </c>
      <c r="P25" s="78">
        <v>0</v>
      </c>
      <c r="Q25" s="78">
        <v>694843</v>
      </c>
      <c r="R25" s="80"/>
      <c r="S25" s="78">
        <v>101482635</v>
      </c>
      <c r="T25" s="78">
        <v>19153880</v>
      </c>
      <c r="U25" s="81">
        <v>165132830</v>
      </c>
      <c r="V25" s="82">
        <v>39626650</v>
      </c>
    </row>
    <row r="26" spans="1:22" ht="13.5">
      <c r="A26" s="47" t="s">
        <v>564</v>
      </c>
      <c r="B26" s="75" t="s">
        <v>124</v>
      </c>
      <c r="C26" s="76" t="s">
        <v>125</v>
      </c>
      <c r="D26" s="77">
        <v>214837182</v>
      </c>
      <c r="E26" s="78">
        <v>71662500</v>
      </c>
      <c r="F26" s="78">
        <v>0</v>
      </c>
      <c r="G26" s="78">
        <v>0</v>
      </c>
      <c r="H26" s="78">
        <v>0</v>
      </c>
      <c r="I26" s="78">
        <v>3308103</v>
      </c>
      <c r="J26" s="78">
        <v>19300000</v>
      </c>
      <c r="K26" s="78">
        <v>126062376</v>
      </c>
      <c r="L26" s="79">
        <v>435170161</v>
      </c>
      <c r="M26" s="77">
        <v>111520198</v>
      </c>
      <c r="N26" s="78">
        <v>62045236</v>
      </c>
      <c r="O26" s="78">
        <v>0</v>
      </c>
      <c r="P26" s="78">
        <v>0</v>
      </c>
      <c r="Q26" s="78">
        <v>24496137</v>
      </c>
      <c r="R26" s="80"/>
      <c r="S26" s="78">
        <v>201428600</v>
      </c>
      <c r="T26" s="78">
        <v>47001204</v>
      </c>
      <c r="U26" s="81">
        <v>446491375</v>
      </c>
      <c r="V26" s="82">
        <v>55563400</v>
      </c>
    </row>
    <row r="27" spans="1:22" ht="13.5">
      <c r="A27" s="47" t="s">
        <v>565</v>
      </c>
      <c r="B27" s="75" t="s">
        <v>477</v>
      </c>
      <c r="C27" s="76" t="s">
        <v>478</v>
      </c>
      <c r="D27" s="77">
        <v>816256560</v>
      </c>
      <c r="E27" s="78">
        <v>0</v>
      </c>
      <c r="F27" s="78">
        <v>121438381</v>
      </c>
      <c r="G27" s="78">
        <v>0</v>
      </c>
      <c r="H27" s="78">
        <v>0</v>
      </c>
      <c r="I27" s="78">
        <v>1727363</v>
      </c>
      <c r="J27" s="78">
        <v>223522246</v>
      </c>
      <c r="K27" s="78">
        <v>458930562</v>
      </c>
      <c r="L27" s="79">
        <v>1621875112</v>
      </c>
      <c r="M27" s="77">
        <v>0</v>
      </c>
      <c r="N27" s="78">
        <v>0</v>
      </c>
      <c r="O27" s="78">
        <v>386876309</v>
      </c>
      <c r="P27" s="78">
        <v>142373123</v>
      </c>
      <c r="Q27" s="78">
        <v>7557551</v>
      </c>
      <c r="R27" s="80"/>
      <c r="S27" s="78">
        <v>560805892</v>
      </c>
      <c r="T27" s="78">
        <v>596457567</v>
      </c>
      <c r="U27" s="81">
        <v>1694070442</v>
      </c>
      <c r="V27" s="82">
        <v>496526491</v>
      </c>
    </row>
    <row r="28" spans="1:22" ht="12.75">
      <c r="A28" s="48"/>
      <c r="B28" s="83" t="s">
        <v>567</v>
      </c>
      <c r="C28" s="84"/>
      <c r="D28" s="85">
        <f aca="true" t="shared" si="2" ref="D28:V28">SUM(D21:D27)</f>
        <v>1702151555</v>
      </c>
      <c r="E28" s="86">
        <f t="shared" si="2"/>
        <v>111881804</v>
      </c>
      <c r="F28" s="86">
        <f t="shared" si="2"/>
        <v>121438381</v>
      </c>
      <c r="G28" s="86">
        <f t="shared" si="2"/>
        <v>0</v>
      </c>
      <c r="H28" s="86">
        <f t="shared" si="2"/>
        <v>0</v>
      </c>
      <c r="I28" s="86">
        <f t="shared" si="2"/>
        <v>6611706</v>
      </c>
      <c r="J28" s="86">
        <f t="shared" si="2"/>
        <v>294685081</v>
      </c>
      <c r="K28" s="86">
        <f t="shared" si="2"/>
        <v>1154055273</v>
      </c>
      <c r="L28" s="87">
        <f t="shared" si="2"/>
        <v>3390823800</v>
      </c>
      <c r="M28" s="85">
        <f t="shared" si="2"/>
        <v>276557340</v>
      </c>
      <c r="N28" s="86">
        <f t="shared" si="2"/>
        <v>106493085</v>
      </c>
      <c r="O28" s="86">
        <f t="shared" si="2"/>
        <v>386876309</v>
      </c>
      <c r="P28" s="86">
        <f t="shared" si="2"/>
        <v>142373123</v>
      </c>
      <c r="Q28" s="86">
        <f t="shared" si="2"/>
        <v>60116439</v>
      </c>
      <c r="R28" s="86">
        <f t="shared" si="2"/>
        <v>0</v>
      </c>
      <c r="S28" s="86">
        <f t="shared" si="2"/>
        <v>1636217410</v>
      </c>
      <c r="T28" s="86">
        <f t="shared" si="2"/>
        <v>744843213</v>
      </c>
      <c r="U28" s="88">
        <f t="shared" si="2"/>
        <v>3353476919</v>
      </c>
      <c r="V28" s="89">
        <f t="shared" si="2"/>
        <v>779466931</v>
      </c>
    </row>
    <row r="29" spans="1:22" ht="13.5">
      <c r="A29" s="47" t="s">
        <v>564</v>
      </c>
      <c r="B29" s="75" t="s">
        <v>126</v>
      </c>
      <c r="C29" s="76" t="s">
        <v>127</v>
      </c>
      <c r="D29" s="77">
        <v>109345267</v>
      </c>
      <c r="E29" s="78">
        <v>55228800</v>
      </c>
      <c r="F29" s="78">
        <v>0</v>
      </c>
      <c r="G29" s="78">
        <v>0</v>
      </c>
      <c r="H29" s="78">
        <v>0</v>
      </c>
      <c r="I29" s="78">
        <v>5230000</v>
      </c>
      <c r="J29" s="78">
        <v>2807795</v>
      </c>
      <c r="K29" s="78">
        <v>123771238</v>
      </c>
      <c r="L29" s="79">
        <v>296383100</v>
      </c>
      <c r="M29" s="77">
        <v>50728859</v>
      </c>
      <c r="N29" s="78">
        <v>155662715</v>
      </c>
      <c r="O29" s="78">
        <v>0</v>
      </c>
      <c r="P29" s="78">
        <v>0</v>
      </c>
      <c r="Q29" s="78">
        <v>36476035</v>
      </c>
      <c r="R29" s="80"/>
      <c r="S29" s="78">
        <v>51413000</v>
      </c>
      <c r="T29" s="78">
        <v>48932601</v>
      </c>
      <c r="U29" s="81">
        <v>343213210</v>
      </c>
      <c r="V29" s="82">
        <v>25991519</v>
      </c>
    </row>
    <row r="30" spans="1:22" ht="13.5">
      <c r="A30" s="47" t="s">
        <v>564</v>
      </c>
      <c r="B30" s="75" t="s">
        <v>128</v>
      </c>
      <c r="C30" s="76" t="s">
        <v>129</v>
      </c>
      <c r="D30" s="77">
        <v>155702833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830074</v>
      </c>
      <c r="K30" s="78">
        <v>77339364</v>
      </c>
      <c r="L30" s="79">
        <v>233872271</v>
      </c>
      <c r="M30" s="77">
        <v>10185003</v>
      </c>
      <c r="N30" s="78">
        <v>0</v>
      </c>
      <c r="O30" s="78">
        <v>0</v>
      </c>
      <c r="P30" s="78">
        <v>0</v>
      </c>
      <c r="Q30" s="78">
        <v>2730000</v>
      </c>
      <c r="R30" s="80"/>
      <c r="S30" s="78">
        <v>182632000</v>
      </c>
      <c r="T30" s="78">
        <v>30001446</v>
      </c>
      <c r="U30" s="81">
        <v>225548449</v>
      </c>
      <c r="V30" s="82">
        <v>54554000</v>
      </c>
    </row>
    <row r="31" spans="1:22" ht="13.5">
      <c r="A31" s="47" t="s">
        <v>564</v>
      </c>
      <c r="B31" s="75" t="s">
        <v>130</v>
      </c>
      <c r="C31" s="76" t="s">
        <v>131</v>
      </c>
      <c r="D31" s="77">
        <v>114001887</v>
      </c>
      <c r="E31" s="78">
        <v>15015000</v>
      </c>
      <c r="F31" s="78">
        <v>0</v>
      </c>
      <c r="G31" s="78">
        <v>0</v>
      </c>
      <c r="H31" s="78">
        <v>0</v>
      </c>
      <c r="I31" s="78">
        <v>294000</v>
      </c>
      <c r="J31" s="78">
        <v>4200000</v>
      </c>
      <c r="K31" s="78">
        <v>75081184</v>
      </c>
      <c r="L31" s="79">
        <v>208592071</v>
      </c>
      <c r="M31" s="77">
        <v>9625464</v>
      </c>
      <c r="N31" s="78">
        <v>19310916</v>
      </c>
      <c r="O31" s="78">
        <v>0</v>
      </c>
      <c r="P31" s="78">
        <v>0</v>
      </c>
      <c r="Q31" s="78">
        <v>8710026</v>
      </c>
      <c r="R31" s="80"/>
      <c r="S31" s="78">
        <v>154101650</v>
      </c>
      <c r="T31" s="78">
        <v>16916747</v>
      </c>
      <c r="U31" s="81">
        <v>208664803</v>
      </c>
      <c r="V31" s="82">
        <v>35564150</v>
      </c>
    </row>
    <row r="32" spans="1:22" ht="13.5">
      <c r="A32" s="47" t="s">
        <v>564</v>
      </c>
      <c r="B32" s="75" t="s">
        <v>132</v>
      </c>
      <c r="C32" s="76" t="s">
        <v>133</v>
      </c>
      <c r="D32" s="77">
        <v>115881508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2615000</v>
      </c>
      <c r="K32" s="78">
        <v>133801826</v>
      </c>
      <c r="L32" s="79">
        <v>252298334</v>
      </c>
      <c r="M32" s="77">
        <v>7353324</v>
      </c>
      <c r="N32" s="78">
        <v>0</v>
      </c>
      <c r="O32" s="78">
        <v>0</v>
      </c>
      <c r="P32" s="78">
        <v>0</v>
      </c>
      <c r="Q32" s="78">
        <v>1473347</v>
      </c>
      <c r="R32" s="80"/>
      <c r="S32" s="78">
        <v>175425994</v>
      </c>
      <c r="T32" s="78">
        <v>22155326</v>
      </c>
      <c r="U32" s="81">
        <v>206407991</v>
      </c>
      <c r="V32" s="82">
        <v>58904000</v>
      </c>
    </row>
    <row r="33" spans="1:22" ht="13.5">
      <c r="A33" s="47" t="s">
        <v>564</v>
      </c>
      <c r="B33" s="75" t="s">
        <v>134</v>
      </c>
      <c r="C33" s="76" t="s">
        <v>135</v>
      </c>
      <c r="D33" s="77">
        <v>39951197</v>
      </c>
      <c r="E33" s="78">
        <v>13624611</v>
      </c>
      <c r="F33" s="78">
        <v>0</v>
      </c>
      <c r="G33" s="78">
        <v>0</v>
      </c>
      <c r="H33" s="78">
        <v>0</v>
      </c>
      <c r="I33" s="78">
        <v>146978</v>
      </c>
      <c r="J33" s="78">
        <v>2077169</v>
      </c>
      <c r="K33" s="78">
        <v>34939487</v>
      </c>
      <c r="L33" s="79">
        <v>90739442</v>
      </c>
      <c r="M33" s="77">
        <v>1322808</v>
      </c>
      <c r="N33" s="78">
        <v>12182899</v>
      </c>
      <c r="O33" s="78">
        <v>0</v>
      </c>
      <c r="P33" s="78">
        <v>0</v>
      </c>
      <c r="Q33" s="78">
        <v>4943287</v>
      </c>
      <c r="R33" s="80"/>
      <c r="S33" s="78">
        <v>80162469</v>
      </c>
      <c r="T33" s="78">
        <v>12381071</v>
      </c>
      <c r="U33" s="81">
        <v>110992534</v>
      </c>
      <c r="V33" s="82">
        <v>21527104</v>
      </c>
    </row>
    <row r="34" spans="1:22" ht="13.5">
      <c r="A34" s="47" t="s">
        <v>564</v>
      </c>
      <c r="B34" s="75" t="s">
        <v>136</v>
      </c>
      <c r="C34" s="76" t="s">
        <v>137</v>
      </c>
      <c r="D34" s="77">
        <v>360338721</v>
      </c>
      <c r="E34" s="78">
        <v>261600250</v>
      </c>
      <c r="F34" s="78">
        <v>0</v>
      </c>
      <c r="G34" s="78">
        <v>0</v>
      </c>
      <c r="H34" s="78">
        <v>0</v>
      </c>
      <c r="I34" s="78">
        <v>4900000</v>
      </c>
      <c r="J34" s="78">
        <v>77729600</v>
      </c>
      <c r="K34" s="78">
        <v>124525421</v>
      </c>
      <c r="L34" s="79">
        <v>829093992</v>
      </c>
      <c r="M34" s="77">
        <v>127195297</v>
      </c>
      <c r="N34" s="78">
        <v>327369731</v>
      </c>
      <c r="O34" s="78">
        <v>0</v>
      </c>
      <c r="P34" s="78">
        <v>0</v>
      </c>
      <c r="Q34" s="78">
        <v>60892760</v>
      </c>
      <c r="R34" s="80"/>
      <c r="S34" s="78">
        <v>214758400</v>
      </c>
      <c r="T34" s="78">
        <v>99577804</v>
      </c>
      <c r="U34" s="81">
        <v>829793992</v>
      </c>
      <c r="V34" s="82">
        <v>97918600</v>
      </c>
    </row>
    <row r="35" spans="1:22" ht="13.5">
      <c r="A35" s="47" t="s">
        <v>565</v>
      </c>
      <c r="B35" s="75" t="s">
        <v>479</v>
      </c>
      <c r="C35" s="76" t="s">
        <v>480</v>
      </c>
      <c r="D35" s="77">
        <v>402059655</v>
      </c>
      <c r="E35" s="78">
        <v>0</v>
      </c>
      <c r="F35" s="78">
        <v>18387001</v>
      </c>
      <c r="G35" s="78">
        <v>0</v>
      </c>
      <c r="H35" s="78">
        <v>0</v>
      </c>
      <c r="I35" s="78">
        <v>540000</v>
      </c>
      <c r="J35" s="78">
        <v>134923902</v>
      </c>
      <c r="K35" s="78">
        <v>496045774</v>
      </c>
      <c r="L35" s="79">
        <v>1051956332</v>
      </c>
      <c r="M35" s="77">
        <v>0</v>
      </c>
      <c r="N35" s="78">
        <v>0</v>
      </c>
      <c r="O35" s="78">
        <v>269331709</v>
      </c>
      <c r="P35" s="78">
        <v>65950570</v>
      </c>
      <c r="Q35" s="78">
        <v>0</v>
      </c>
      <c r="R35" s="80"/>
      <c r="S35" s="78">
        <v>663221697</v>
      </c>
      <c r="T35" s="78">
        <v>169331641</v>
      </c>
      <c r="U35" s="81">
        <v>1167835617</v>
      </c>
      <c r="V35" s="82">
        <v>584070000</v>
      </c>
    </row>
    <row r="36" spans="1:22" ht="12.75">
      <c r="A36" s="48"/>
      <c r="B36" s="83" t="s">
        <v>568</v>
      </c>
      <c r="C36" s="84"/>
      <c r="D36" s="85">
        <f aca="true" t="shared" si="3" ref="D36:V36">SUM(D29:D35)</f>
        <v>1297281068</v>
      </c>
      <c r="E36" s="86">
        <f t="shared" si="3"/>
        <v>345468661</v>
      </c>
      <c r="F36" s="86">
        <f t="shared" si="3"/>
        <v>18387001</v>
      </c>
      <c r="G36" s="86">
        <f t="shared" si="3"/>
        <v>0</v>
      </c>
      <c r="H36" s="86">
        <f t="shared" si="3"/>
        <v>0</v>
      </c>
      <c r="I36" s="86">
        <f t="shared" si="3"/>
        <v>11110978</v>
      </c>
      <c r="J36" s="86">
        <f t="shared" si="3"/>
        <v>225183540</v>
      </c>
      <c r="K36" s="86">
        <f t="shared" si="3"/>
        <v>1065504294</v>
      </c>
      <c r="L36" s="87">
        <f t="shared" si="3"/>
        <v>2962935542</v>
      </c>
      <c r="M36" s="85">
        <f t="shared" si="3"/>
        <v>206410755</v>
      </c>
      <c r="N36" s="86">
        <f t="shared" si="3"/>
        <v>514526261</v>
      </c>
      <c r="O36" s="86">
        <f t="shared" si="3"/>
        <v>269331709</v>
      </c>
      <c r="P36" s="86">
        <f t="shared" si="3"/>
        <v>65950570</v>
      </c>
      <c r="Q36" s="86">
        <f t="shared" si="3"/>
        <v>115225455</v>
      </c>
      <c r="R36" s="86">
        <f t="shared" si="3"/>
        <v>0</v>
      </c>
      <c r="S36" s="86">
        <f t="shared" si="3"/>
        <v>1521715210</v>
      </c>
      <c r="T36" s="86">
        <f t="shared" si="3"/>
        <v>399296636</v>
      </c>
      <c r="U36" s="88">
        <f t="shared" si="3"/>
        <v>3092456596</v>
      </c>
      <c r="V36" s="89">
        <f t="shared" si="3"/>
        <v>878529373</v>
      </c>
    </row>
    <row r="37" spans="1:22" ht="13.5">
      <c r="A37" s="47" t="s">
        <v>564</v>
      </c>
      <c r="B37" s="75" t="s">
        <v>138</v>
      </c>
      <c r="C37" s="76" t="s">
        <v>139</v>
      </c>
      <c r="D37" s="77">
        <v>140986307</v>
      </c>
      <c r="E37" s="78">
        <v>24242000</v>
      </c>
      <c r="F37" s="78">
        <v>0</v>
      </c>
      <c r="G37" s="78">
        <v>0</v>
      </c>
      <c r="H37" s="78">
        <v>0</v>
      </c>
      <c r="I37" s="78">
        <v>219804</v>
      </c>
      <c r="J37" s="78">
        <v>5423458</v>
      </c>
      <c r="K37" s="78">
        <v>197050119</v>
      </c>
      <c r="L37" s="79">
        <v>367921688</v>
      </c>
      <c r="M37" s="77">
        <v>32749286</v>
      </c>
      <c r="N37" s="78">
        <v>37627762</v>
      </c>
      <c r="O37" s="78">
        <v>0</v>
      </c>
      <c r="P37" s="78">
        <v>0</v>
      </c>
      <c r="Q37" s="78">
        <v>7806779</v>
      </c>
      <c r="R37" s="80"/>
      <c r="S37" s="78">
        <v>196456100</v>
      </c>
      <c r="T37" s="78">
        <v>53514302</v>
      </c>
      <c r="U37" s="81">
        <v>328154229</v>
      </c>
      <c r="V37" s="82">
        <v>39768900</v>
      </c>
    </row>
    <row r="38" spans="1:22" ht="13.5">
      <c r="A38" s="47" t="s">
        <v>564</v>
      </c>
      <c r="B38" s="75" t="s">
        <v>140</v>
      </c>
      <c r="C38" s="76" t="s">
        <v>141</v>
      </c>
      <c r="D38" s="77">
        <v>125022585</v>
      </c>
      <c r="E38" s="78">
        <v>41057982</v>
      </c>
      <c r="F38" s="78">
        <v>0</v>
      </c>
      <c r="G38" s="78">
        <v>0</v>
      </c>
      <c r="H38" s="78">
        <v>0</v>
      </c>
      <c r="I38" s="78">
        <v>3365629</v>
      </c>
      <c r="J38" s="78">
        <v>8057499</v>
      </c>
      <c r="K38" s="78">
        <v>109963130</v>
      </c>
      <c r="L38" s="79">
        <v>287466825</v>
      </c>
      <c r="M38" s="77">
        <v>9590644</v>
      </c>
      <c r="N38" s="78">
        <v>45967303</v>
      </c>
      <c r="O38" s="78">
        <v>0</v>
      </c>
      <c r="P38" s="78">
        <v>0</v>
      </c>
      <c r="Q38" s="78">
        <v>10839628</v>
      </c>
      <c r="R38" s="80"/>
      <c r="S38" s="78">
        <v>173184000</v>
      </c>
      <c r="T38" s="78">
        <v>26061187</v>
      </c>
      <c r="U38" s="81">
        <v>265642762</v>
      </c>
      <c r="V38" s="82">
        <v>41096000</v>
      </c>
    </row>
    <row r="39" spans="1:22" ht="13.5">
      <c r="A39" s="47" t="s">
        <v>564</v>
      </c>
      <c r="B39" s="75" t="s">
        <v>142</v>
      </c>
      <c r="C39" s="76" t="s">
        <v>143</v>
      </c>
      <c r="D39" s="77">
        <v>118197818</v>
      </c>
      <c r="E39" s="78">
        <v>95611020</v>
      </c>
      <c r="F39" s="78">
        <v>0</v>
      </c>
      <c r="G39" s="78">
        <v>0</v>
      </c>
      <c r="H39" s="78">
        <v>0</v>
      </c>
      <c r="I39" s="78">
        <v>135000</v>
      </c>
      <c r="J39" s="78">
        <v>4312939</v>
      </c>
      <c r="K39" s="78">
        <v>66847844</v>
      </c>
      <c r="L39" s="79">
        <v>285104621</v>
      </c>
      <c r="M39" s="77">
        <v>44693168</v>
      </c>
      <c r="N39" s="78">
        <v>124036373</v>
      </c>
      <c r="O39" s="78">
        <v>0</v>
      </c>
      <c r="P39" s="78">
        <v>0</v>
      </c>
      <c r="Q39" s="78">
        <v>33169776</v>
      </c>
      <c r="R39" s="80"/>
      <c r="S39" s="78">
        <v>72693095</v>
      </c>
      <c r="T39" s="78">
        <v>24870877</v>
      </c>
      <c r="U39" s="81">
        <v>299463289</v>
      </c>
      <c r="V39" s="82">
        <v>27063000</v>
      </c>
    </row>
    <row r="40" spans="1:22" ht="13.5">
      <c r="A40" s="47" t="s">
        <v>565</v>
      </c>
      <c r="B40" s="75" t="s">
        <v>481</v>
      </c>
      <c r="C40" s="76" t="s">
        <v>482</v>
      </c>
      <c r="D40" s="77">
        <v>235773970</v>
      </c>
      <c r="E40" s="78">
        <v>0</v>
      </c>
      <c r="F40" s="78">
        <v>9000000</v>
      </c>
      <c r="G40" s="78">
        <v>0</v>
      </c>
      <c r="H40" s="78">
        <v>0</v>
      </c>
      <c r="I40" s="78">
        <v>7912667</v>
      </c>
      <c r="J40" s="78">
        <v>83095186</v>
      </c>
      <c r="K40" s="78">
        <v>161190558</v>
      </c>
      <c r="L40" s="79">
        <v>496972381</v>
      </c>
      <c r="M40" s="77">
        <v>0</v>
      </c>
      <c r="N40" s="78">
        <v>0</v>
      </c>
      <c r="O40" s="78">
        <v>152520432</v>
      </c>
      <c r="P40" s="78">
        <v>35187334</v>
      </c>
      <c r="Q40" s="78">
        <v>0</v>
      </c>
      <c r="R40" s="80"/>
      <c r="S40" s="78">
        <v>327083250</v>
      </c>
      <c r="T40" s="78">
        <v>61832676</v>
      </c>
      <c r="U40" s="81">
        <v>576623692</v>
      </c>
      <c r="V40" s="82">
        <v>415927750</v>
      </c>
    </row>
    <row r="41" spans="1:22" ht="12.75">
      <c r="A41" s="48"/>
      <c r="B41" s="83" t="s">
        <v>569</v>
      </c>
      <c r="C41" s="84"/>
      <c r="D41" s="85">
        <f aca="true" t="shared" si="4" ref="D41:V41">SUM(D37:D40)</f>
        <v>619980680</v>
      </c>
      <c r="E41" s="86">
        <f t="shared" si="4"/>
        <v>160911002</v>
      </c>
      <c r="F41" s="86">
        <f t="shared" si="4"/>
        <v>9000000</v>
      </c>
      <c r="G41" s="86">
        <f t="shared" si="4"/>
        <v>0</v>
      </c>
      <c r="H41" s="86">
        <f t="shared" si="4"/>
        <v>0</v>
      </c>
      <c r="I41" s="86">
        <f t="shared" si="4"/>
        <v>11633100</v>
      </c>
      <c r="J41" s="86">
        <f t="shared" si="4"/>
        <v>100889082</v>
      </c>
      <c r="K41" s="86">
        <f t="shared" si="4"/>
        <v>535051651</v>
      </c>
      <c r="L41" s="87">
        <f t="shared" si="4"/>
        <v>1437465515</v>
      </c>
      <c r="M41" s="85">
        <f t="shared" si="4"/>
        <v>87033098</v>
      </c>
      <c r="N41" s="86">
        <f t="shared" si="4"/>
        <v>207631438</v>
      </c>
      <c r="O41" s="86">
        <f t="shared" si="4"/>
        <v>152520432</v>
      </c>
      <c r="P41" s="86">
        <f t="shared" si="4"/>
        <v>35187334</v>
      </c>
      <c r="Q41" s="86">
        <f t="shared" si="4"/>
        <v>51816183</v>
      </c>
      <c r="R41" s="86">
        <f t="shared" si="4"/>
        <v>0</v>
      </c>
      <c r="S41" s="86">
        <f t="shared" si="4"/>
        <v>769416445</v>
      </c>
      <c r="T41" s="86">
        <f t="shared" si="4"/>
        <v>166279042</v>
      </c>
      <c r="U41" s="88">
        <f t="shared" si="4"/>
        <v>1469883972</v>
      </c>
      <c r="V41" s="89">
        <f t="shared" si="4"/>
        <v>523855650</v>
      </c>
    </row>
    <row r="42" spans="1:22" ht="13.5">
      <c r="A42" s="47" t="s">
        <v>564</v>
      </c>
      <c r="B42" s="75" t="s">
        <v>144</v>
      </c>
      <c r="C42" s="76" t="s">
        <v>145</v>
      </c>
      <c r="D42" s="77">
        <v>201655447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27878189</v>
      </c>
      <c r="K42" s="78">
        <v>184625989</v>
      </c>
      <c r="L42" s="79">
        <v>414159625</v>
      </c>
      <c r="M42" s="77">
        <v>44389688</v>
      </c>
      <c r="N42" s="78">
        <v>0</v>
      </c>
      <c r="O42" s="78">
        <v>0</v>
      </c>
      <c r="P42" s="78">
        <v>0</v>
      </c>
      <c r="Q42" s="78">
        <v>1448118</v>
      </c>
      <c r="R42" s="80"/>
      <c r="S42" s="78">
        <v>294524800</v>
      </c>
      <c r="T42" s="78">
        <v>142319468</v>
      </c>
      <c r="U42" s="81">
        <v>482682074</v>
      </c>
      <c r="V42" s="82">
        <v>125259890</v>
      </c>
    </row>
    <row r="43" spans="1:22" ht="13.5">
      <c r="A43" s="47" t="s">
        <v>564</v>
      </c>
      <c r="B43" s="75" t="s">
        <v>146</v>
      </c>
      <c r="C43" s="76" t="s">
        <v>147</v>
      </c>
      <c r="D43" s="77">
        <v>80876083</v>
      </c>
      <c r="E43" s="78">
        <v>0</v>
      </c>
      <c r="F43" s="78">
        <v>0</v>
      </c>
      <c r="G43" s="78">
        <v>0</v>
      </c>
      <c r="H43" s="78">
        <v>0</v>
      </c>
      <c r="I43" s="78">
        <v>471316</v>
      </c>
      <c r="J43" s="78">
        <v>5230000</v>
      </c>
      <c r="K43" s="78">
        <v>151102800</v>
      </c>
      <c r="L43" s="79">
        <v>237680199</v>
      </c>
      <c r="M43" s="77">
        <v>11144020</v>
      </c>
      <c r="N43" s="78">
        <v>0</v>
      </c>
      <c r="O43" s="78">
        <v>0</v>
      </c>
      <c r="P43" s="78">
        <v>0</v>
      </c>
      <c r="Q43" s="78">
        <v>1677311</v>
      </c>
      <c r="R43" s="80"/>
      <c r="S43" s="78">
        <v>175069019</v>
      </c>
      <c r="T43" s="78">
        <v>26229876</v>
      </c>
      <c r="U43" s="81">
        <v>214120226</v>
      </c>
      <c r="V43" s="82">
        <v>86859840</v>
      </c>
    </row>
    <row r="44" spans="1:22" ht="13.5">
      <c r="A44" s="47" t="s">
        <v>564</v>
      </c>
      <c r="B44" s="75" t="s">
        <v>148</v>
      </c>
      <c r="C44" s="76" t="s">
        <v>149</v>
      </c>
      <c r="D44" s="77">
        <v>193044823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3915532</v>
      </c>
      <c r="K44" s="78">
        <v>217223346</v>
      </c>
      <c r="L44" s="79">
        <v>414183701</v>
      </c>
      <c r="M44" s="77">
        <v>16680571</v>
      </c>
      <c r="N44" s="78">
        <v>0</v>
      </c>
      <c r="O44" s="78">
        <v>0</v>
      </c>
      <c r="P44" s="78">
        <v>0</v>
      </c>
      <c r="Q44" s="78">
        <v>318644</v>
      </c>
      <c r="R44" s="80"/>
      <c r="S44" s="78">
        <v>307676900</v>
      </c>
      <c r="T44" s="78">
        <v>104854193</v>
      </c>
      <c r="U44" s="81">
        <v>429530308</v>
      </c>
      <c r="V44" s="82">
        <v>72677300</v>
      </c>
    </row>
    <row r="45" spans="1:22" ht="13.5">
      <c r="A45" s="47" t="s">
        <v>564</v>
      </c>
      <c r="B45" s="75" t="s">
        <v>150</v>
      </c>
      <c r="C45" s="76" t="s">
        <v>151</v>
      </c>
      <c r="D45" s="77">
        <v>130194606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7125457</v>
      </c>
      <c r="K45" s="78">
        <v>196748400</v>
      </c>
      <c r="L45" s="79">
        <v>334068463</v>
      </c>
      <c r="M45" s="77">
        <v>18062764</v>
      </c>
      <c r="N45" s="78">
        <v>0</v>
      </c>
      <c r="O45" s="78">
        <v>0</v>
      </c>
      <c r="P45" s="78">
        <v>0</v>
      </c>
      <c r="Q45" s="78">
        <v>1828072</v>
      </c>
      <c r="R45" s="80"/>
      <c r="S45" s="78">
        <v>208637618</v>
      </c>
      <c r="T45" s="78">
        <v>12205627</v>
      </c>
      <c r="U45" s="81">
        <v>240734081</v>
      </c>
      <c r="V45" s="82">
        <v>59693808</v>
      </c>
    </row>
    <row r="46" spans="1:22" ht="13.5">
      <c r="A46" s="47" t="s">
        <v>564</v>
      </c>
      <c r="B46" s="75" t="s">
        <v>152</v>
      </c>
      <c r="C46" s="76" t="s">
        <v>153</v>
      </c>
      <c r="D46" s="77">
        <v>548858039</v>
      </c>
      <c r="E46" s="78">
        <v>383464883</v>
      </c>
      <c r="F46" s="78">
        <v>0</v>
      </c>
      <c r="G46" s="78">
        <v>0</v>
      </c>
      <c r="H46" s="78">
        <v>0</v>
      </c>
      <c r="I46" s="78">
        <v>15658467</v>
      </c>
      <c r="J46" s="78">
        <v>48531000</v>
      </c>
      <c r="K46" s="78">
        <v>356736707</v>
      </c>
      <c r="L46" s="79">
        <v>1353249096</v>
      </c>
      <c r="M46" s="77">
        <v>257999504</v>
      </c>
      <c r="N46" s="78">
        <v>555865245</v>
      </c>
      <c r="O46" s="78">
        <v>0</v>
      </c>
      <c r="P46" s="78">
        <v>0</v>
      </c>
      <c r="Q46" s="78">
        <v>68480674</v>
      </c>
      <c r="R46" s="80"/>
      <c r="S46" s="78">
        <v>390735850</v>
      </c>
      <c r="T46" s="78">
        <v>170282030</v>
      </c>
      <c r="U46" s="81">
        <v>1443363303</v>
      </c>
      <c r="V46" s="82">
        <v>101594150</v>
      </c>
    </row>
    <row r="47" spans="1:22" ht="13.5">
      <c r="A47" s="47" t="s">
        <v>565</v>
      </c>
      <c r="B47" s="75" t="s">
        <v>483</v>
      </c>
      <c r="C47" s="76" t="s">
        <v>484</v>
      </c>
      <c r="D47" s="77">
        <v>746231763</v>
      </c>
      <c r="E47" s="78">
        <v>0</v>
      </c>
      <c r="F47" s="78">
        <v>39071787</v>
      </c>
      <c r="G47" s="78">
        <v>0</v>
      </c>
      <c r="H47" s="78">
        <v>0</v>
      </c>
      <c r="I47" s="78">
        <v>0</v>
      </c>
      <c r="J47" s="78">
        <v>171994184</v>
      </c>
      <c r="K47" s="78">
        <v>835207085</v>
      </c>
      <c r="L47" s="79">
        <v>1792504819</v>
      </c>
      <c r="M47" s="77">
        <v>0</v>
      </c>
      <c r="N47" s="78">
        <v>0</v>
      </c>
      <c r="O47" s="78">
        <v>249025801</v>
      </c>
      <c r="P47" s="78">
        <v>119358817</v>
      </c>
      <c r="Q47" s="78">
        <v>0</v>
      </c>
      <c r="R47" s="80"/>
      <c r="S47" s="78">
        <v>1036542466</v>
      </c>
      <c r="T47" s="78">
        <v>386632929</v>
      </c>
      <c r="U47" s="81">
        <v>1791560013</v>
      </c>
      <c r="V47" s="82">
        <v>882465000</v>
      </c>
    </row>
    <row r="48" spans="1:22" ht="12.75">
      <c r="A48" s="48"/>
      <c r="B48" s="83" t="s">
        <v>570</v>
      </c>
      <c r="C48" s="84"/>
      <c r="D48" s="85">
        <f aca="true" t="shared" si="5" ref="D48:V48">SUM(D42:D47)</f>
        <v>1900860761</v>
      </c>
      <c r="E48" s="86">
        <f t="shared" si="5"/>
        <v>383464883</v>
      </c>
      <c r="F48" s="86">
        <f t="shared" si="5"/>
        <v>39071787</v>
      </c>
      <c r="G48" s="86">
        <f t="shared" si="5"/>
        <v>0</v>
      </c>
      <c r="H48" s="86">
        <f t="shared" si="5"/>
        <v>0</v>
      </c>
      <c r="I48" s="86">
        <f t="shared" si="5"/>
        <v>16129783</v>
      </c>
      <c r="J48" s="86">
        <f t="shared" si="5"/>
        <v>264674362</v>
      </c>
      <c r="K48" s="86">
        <f t="shared" si="5"/>
        <v>1941644327</v>
      </c>
      <c r="L48" s="87">
        <f t="shared" si="5"/>
        <v>4545845903</v>
      </c>
      <c r="M48" s="85">
        <f t="shared" si="5"/>
        <v>348276547</v>
      </c>
      <c r="N48" s="86">
        <f t="shared" si="5"/>
        <v>555865245</v>
      </c>
      <c r="O48" s="86">
        <f t="shared" si="5"/>
        <v>249025801</v>
      </c>
      <c r="P48" s="86">
        <f t="shared" si="5"/>
        <v>119358817</v>
      </c>
      <c r="Q48" s="86">
        <f t="shared" si="5"/>
        <v>73752819</v>
      </c>
      <c r="R48" s="86">
        <f t="shared" si="5"/>
        <v>0</v>
      </c>
      <c r="S48" s="86">
        <f t="shared" si="5"/>
        <v>2413186653</v>
      </c>
      <c r="T48" s="86">
        <f t="shared" si="5"/>
        <v>842524123</v>
      </c>
      <c r="U48" s="88">
        <f t="shared" si="5"/>
        <v>4601990005</v>
      </c>
      <c r="V48" s="89">
        <f t="shared" si="5"/>
        <v>1328549988</v>
      </c>
    </row>
    <row r="49" spans="1:22" ht="13.5">
      <c r="A49" s="47" t="s">
        <v>564</v>
      </c>
      <c r="B49" s="75" t="s">
        <v>154</v>
      </c>
      <c r="C49" s="76" t="s">
        <v>155</v>
      </c>
      <c r="D49" s="77">
        <v>153245256</v>
      </c>
      <c r="E49" s="78">
        <v>50400000</v>
      </c>
      <c r="F49" s="78">
        <v>0</v>
      </c>
      <c r="G49" s="78">
        <v>0</v>
      </c>
      <c r="H49" s="78">
        <v>0</v>
      </c>
      <c r="I49" s="78">
        <v>0</v>
      </c>
      <c r="J49" s="78">
        <v>5250000</v>
      </c>
      <c r="K49" s="78">
        <v>221098680</v>
      </c>
      <c r="L49" s="79">
        <v>429993936</v>
      </c>
      <c r="M49" s="77">
        <v>50599500</v>
      </c>
      <c r="N49" s="78">
        <v>59871192</v>
      </c>
      <c r="O49" s="78">
        <v>0</v>
      </c>
      <c r="P49" s="78">
        <v>0</v>
      </c>
      <c r="Q49" s="78">
        <v>16302060</v>
      </c>
      <c r="R49" s="80"/>
      <c r="S49" s="78">
        <v>267930000</v>
      </c>
      <c r="T49" s="78">
        <v>36933924</v>
      </c>
      <c r="U49" s="81">
        <v>431636676</v>
      </c>
      <c r="V49" s="82">
        <v>127554000</v>
      </c>
    </row>
    <row r="50" spans="1:22" ht="13.5">
      <c r="A50" s="47" t="s">
        <v>564</v>
      </c>
      <c r="B50" s="75" t="s">
        <v>156</v>
      </c>
      <c r="C50" s="76" t="s">
        <v>157</v>
      </c>
      <c r="D50" s="77">
        <v>118125017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5245000</v>
      </c>
      <c r="K50" s="78">
        <v>285323972</v>
      </c>
      <c r="L50" s="79">
        <v>408693989</v>
      </c>
      <c r="M50" s="77">
        <v>18231062</v>
      </c>
      <c r="N50" s="78">
        <v>0</v>
      </c>
      <c r="O50" s="78">
        <v>0</v>
      </c>
      <c r="P50" s="78">
        <v>0</v>
      </c>
      <c r="Q50" s="78">
        <v>1049000</v>
      </c>
      <c r="R50" s="80"/>
      <c r="S50" s="78">
        <v>247448373</v>
      </c>
      <c r="T50" s="78">
        <v>49713040</v>
      </c>
      <c r="U50" s="81">
        <v>316441475</v>
      </c>
      <c r="V50" s="82">
        <v>105758083</v>
      </c>
    </row>
    <row r="51" spans="1:22" ht="13.5">
      <c r="A51" s="47" t="s">
        <v>564</v>
      </c>
      <c r="B51" s="75" t="s">
        <v>158</v>
      </c>
      <c r="C51" s="76" t="s">
        <v>159</v>
      </c>
      <c r="D51" s="77">
        <v>152589684</v>
      </c>
      <c r="E51" s="78">
        <v>33554604</v>
      </c>
      <c r="F51" s="78">
        <v>0</v>
      </c>
      <c r="G51" s="78">
        <v>0</v>
      </c>
      <c r="H51" s="78">
        <v>0</v>
      </c>
      <c r="I51" s="78">
        <v>152304</v>
      </c>
      <c r="J51" s="78">
        <v>4716000</v>
      </c>
      <c r="K51" s="78">
        <v>211261296</v>
      </c>
      <c r="L51" s="79">
        <v>402273888</v>
      </c>
      <c r="M51" s="77">
        <v>26398068</v>
      </c>
      <c r="N51" s="78">
        <v>34225968</v>
      </c>
      <c r="O51" s="78">
        <v>0</v>
      </c>
      <c r="P51" s="78">
        <v>0</v>
      </c>
      <c r="Q51" s="78">
        <v>4650192</v>
      </c>
      <c r="R51" s="80"/>
      <c r="S51" s="78">
        <v>299987988</v>
      </c>
      <c r="T51" s="78">
        <v>25130628</v>
      </c>
      <c r="U51" s="81">
        <v>390392844</v>
      </c>
      <c r="V51" s="82">
        <v>84384012</v>
      </c>
    </row>
    <row r="52" spans="1:22" ht="13.5">
      <c r="A52" s="47" t="s">
        <v>564</v>
      </c>
      <c r="B52" s="75" t="s">
        <v>160</v>
      </c>
      <c r="C52" s="76" t="s">
        <v>161</v>
      </c>
      <c r="D52" s="77">
        <v>69015151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1255200</v>
      </c>
      <c r="K52" s="78">
        <v>135828346</v>
      </c>
      <c r="L52" s="79">
        <v>206098697</v>
      </c>
      <c r="M52" s="77">
        <v>12618232</v>
      </c>
      <c r="N52" s="78">
        <v>0</v>
      </c>
      <c r="O52" s="78">
        <v>0</v>
      </c>
      <c r="P52" s="78">
        <v>0</v>
      </c>
      <c r="Q52" s="78">
        <v>329176</v>
      </c>
      <c r="R52" s="80"/>
      <c r="S52" s="78">
        <v>177512872</v>
      </c>
      <c r="T52" s="78">
        <v>62091346</v>
      </c>
      <c r="U52" s="81">
        <v>252551626</v>
      </c>
      <c r="V52" s="82">
        <v>46067000</v>
      </c>
    </row>
    <row r="53" spans="1:22" ht="13.5">
      <c r="A53" s="47" t="s">
        <v>565</v>
      </c>
      <c r="B53" s="75" t="s">
        <v>543</v>
      </c>
      <c r="C53" s="76" t="s">
        <v>544</v>
      </c>
      <c r="D53" s="77">
        <v>331660175</v>
      </c>
      <c r="E53" s="78">
        <v>0</v>
      </c>
      <c r="F53" s="78">
        <v>8470000</v>
      </c>
      <c r="G53" s="78">
        <v>0</v>
      </c>
      <c r="H53" s="78">
        <v>0</v>
      </c>
      <c r="I53" s="78">
        <v>0</v>
      </c>
      <c r="J53" s="78">
        <v>26150000</v>
      </c>
      <c r="K53" s="78">
        <v>415051270</v>
      </c>
      <c r="L53" s="79">
        <v>781331445</v>
      </c>
      <c r="M53" s="77">
        <v>0</v>
      </c>
      <c r="N53" s="78">
        <v>0</v>
      </c>
      <c r="O53" s="78">
        <v>47306419</v>
      </c>
      <c r="P53" s="78">
        <v>5677648</v>
      </c>
      <c r="Q53" s="78">
        <v>0</v>
      </c>
      <c r="R53" s="80"/>
      <c r="S53" s="78">
        <v>658629000</v>
      </c>
      <c r="T53" s="78">
        <v>125812968</v>
      </c>
      <c r="U53" s="81">
        <v>837426035</v>
      </c>
      <c r="V53" s="82">
        <v>588814000</v>
      </c>
    </row>
    <row r="54" spans="1:22" ht="12.75">
      <c r="A54" s="48"/>
      <c r="B54" s="83" t="s">
        <v>571</v>
      </c>
      <c r="C54" s="84"/>
      <c r="D54" s="85">
        <f aca="true" t="shared" si="6" ref="D54:V54">SUM(D49:D53)</f>
        <v>824635283</v>
      </c>
      <c r="E54" s="86">
        <f t="shared" si="6"/>
        <v>83954604</v>
      </c>
      <c r="F54" s="86">
        <f t="shared" si="6"/>
        <v>8470000</v>
      </c>
      <c r="G54" s="86">
        <f t="shared" si="6"/>
        <v>0</v>
      </c>
      <c r="H54" s="86">
        <f t="shared" si="6"/>
        <v>0</v>
      </c>
      <c r="I54" s="86">
        <f t="shared" si="6"/>
        <v>152304</v>
      </c>
      <c r="J54" s="86">
        <f t="shared" si="6"/>
        <v>42616200</v>
      </c>
      <c r="K54" s="86">
        <f t="shared" si="6"/>
        <v>1268563564</v>
      </c>
      <c r="L54" s="87">
        <f t="shared" si="6"/>
        <v>2228391955</v>
      </c>
      <c r="M54" s="85">
        <f t="shared" si="6"/>
        <v>107846862</v>
      </c>
      <c r="N54" s="86">
        <f t="shared" si="6"/>
        <v>94097160</v>
      </c>
      <c r="O54" s="86">
        <f t="shared" si="6"/>
        <v>47306419</v>
      </c>
      <c r="P54" s="86">
        <f t="shared" si="6"/>
        <v>5677648</v>
      </c>
      <c r="Q54" s="86">
        <f t="shared" si="6"/>
        <v>22330428</v>
      </c>
      <c r="R54" s="86">
        <f t="shared" si="6"/>
        <v>0</v>
      </c>
      <c r="S54" s="86">
        <f t="shared" si="6"/>
        <v>1651508233</v>
      </c>
      <c r="T54" s="86">
        <f t="shared" si="6"/>
        <v>299681906</v>
      </c>
      <c r="U54" s="88">
        <f t="shared" si="6"/>
        <v>2228448656</v>
      </c>
      <c r="V54" s="89">
        <f t="shared" si="6"/>
        <v>952577095</v>
      </c>
    </row>
    <row r="55" spans="1:22" ht="12.75">
      <c r="A55" s="49"/>
      <c r="B55" s="90" t="s">
        <v>572</v>
      </c>
      <c r="C55" s="91"/>
      <c r="D55" s="92">
        <f aca="true" t="shared" si="7" ref="D55:V55">SUM(D9:D10,D12:D19,D21:D27,D29:D35,D37:D40,D42:D47,D49:D53)</f>
        <v>10199148651</v>
      </c>
      <c r="E55" s="93">
        <f t="shared" si="7"/>
        <v>3693756658</v>
      </c>
      <c r="F55" s="93">
        <f t="shared" si="7"/>
        <v>564925888</v>
      </c>
      <c r="G55" s="93">
        <f t="shared" si="7"/>
        <v>0</v>
      </c>
      <c r="H55" s="93">
        <f t="shared" si="7"/>
        <v>0</v>
      </c>
      <c r="I55" s="93">
        <f t="shared" si="7"/>
        <v>135317939</v>
      </c>
      <c r="J55" s="93">
        <f t="shared" si="7"/>
        <v>1535202781</v>
      </c>
      <c r="K55" s="93">
        <f t="shared" si="7"/>
        <v>9825043945</v>
      </c>
      <c r="L55" s="94">
        <f t="shared" si="7"/>
        <v>25953395862</v>
      </c>
      <c r="M55" s="92">
        <f t="shared" si="7"/>
        <v>3452490606</v>
      </c>
      <c r="N55" s="93">
        <f t="shared" si="7"/>
        <v>4672477535</v>
      </c>
      <c r="O55" s="93">
        <f t="shared" si="7"/>
        <v>2126227250</v>
      </c>
      <c r="P55" s="93">
        <f t="shared" si="7"/>
        <v>951109674</v>
      </c>
      <c r="Q55" s="93">
        <f t="shared" si="7"/>
        <v>833745916</v>
      </c>
      <c r="R55" s="93">
        <f t="shared" si="7"/>
        <v>0</v>
      </c>
      <c r="S55" s="93">
        <f t="shared" si="7"/>
        <v>10199047588</v>
      </c>
      <c r="T55" s="93">
        <f t="shared" si="7"/>
        <v>3922138746</v>
      </c>
      <c r="U55" s="95">
        <f t="shared" si="7"/>
        <v>26157237315</v>
      </c>
      <c r="V55" s="89">
        <f t="shared" si="7"/>
        <v>5487014149</v>
      </c>
    </row>
    <row r="56" spans="1:22" ht="13.5">
      <c r="A56" s="50"/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3.5">
      <c r="A57" s="51"/>
      <c r="B57" s="128" t="s">
        <v>41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57:T5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573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53</v>
      </c>
      <c r="C9" s="76" t="s">
        <v>54</v>
      </c>
      <c r="D9" s="77">
        <v>2378353490</v>
      </c>
      <c r="E9" s="78">
        <v>1881717591</v>
      </c>
      <c r="F9" s="78">
        <v>520072164</v>
      </c>
      <c r="G9" s="78">
        <v>0</v>
      </c>
      <c r="H9" s="78">
        <v>0</v>
      </c>
      <c r="I9" s="78">
        <v>199458310</v>
      </c>
      <c r="J9" s="78">
        <v>1059496284</v>
      </c>
      <c r="K9" s="78">
        <v>1294172372</v>
      </c>
      <c r="L9" s="79">
        <v>7333270211</v>
      </c>
      <c r="M9" s="77">
        <v>1372375209</v>
      </c>
      <c r="N9" s="78">
        <v>2793811160</v>
      </c>
      <c r="O9" s="78">
        <v>1052925896</v>
      </c>
      <c r="P9" s="78">
        <v>361099683</v>
      </c>
      <c r="Q9" s="78">
        <v>162925685</v>
      </c>
      <c r="R9" s="80"/>
      <c r="S9" s="78">
        <v>848560142</v>
      </c>
      <c r="T9" s="78">
        <v>1030170961</v>
      </c>
      <c r="U9" s="81">
        <v>7621868736</v>
      </c>
      <c r="V9" s="82">
        <v>906684445</v>
      </c>
    </row>
    <row r="10" spans="1:22" ht="12.75">
      <c r="A10" s="48"/>
      <c r="B10" s="83" t="s">
        <v>563</v>
      </c>
      <c r="C10" s="84"/>
      <c r="D10" s="85">
        <f aca="true" t="shared" si="0" ref="D10:V10">D9</f>
        <v>2378353490</v>
      </c>
      <c r="E10" s="86">
        <f t="shared" si="0"/>
        <v>1881717591</v>
      </c>
      <c r="F10" s="86">
        <f t="shared" si="0"/>
        <v>520072164</v>
      </c>
      <c r="G10" s="86">
        <f t="shared" si="0"/>
        <v>0</v>
      </c>
      <c r="H10" s="86">
        <f t="shared" si="0"/>
        <v>0</v>
      </c>
      <c r="I10" s="86">
        <f t="shared" si="0"/>
        <v>199458310</v>
      </c>
      <c r="J10" s="86">
        <f t="shared" si="0"/>
        <v>1059496284</v>
      </c>
      <c r="K10" s="86">
        <f t="shared" si="0"/>
        <v>1294172372</v>
      </c>
      <c r="L10" s="87">
        <f t="shared" si="0"/>
        <v>7333270211</v>
      </c>
      <c r="M10" s="85">
        <f t="shared" si="0"/>
        <v>1372375209</v>
      </c>
      <c r="N10" s="86">
        <f t="shared" si="0"/>
        <v>2793811160</v>
      </c>
      <c r="O10" s="86">
        <f t="shared" si="0"/>
        <v>1052925896</v>
      </c>
      <c r="P10" s="86">
        <f t="shared" si="0"/>
        <v>361099683</v>
      </c>
      <c r="Q10" s="86">
        <f t="shared" si="0"/>
        <v>162925685</v>
      </c>
      <c r="R10" s="86">
        <f t="shared" si="0"/>
        <v>0</v>
      </c>
      <c r="S10" s="86">
        <f t="shared" si="0"/>
        <v>848560142</v>
      </c>
      <c r="T10" s="86">
        <f t="shared" si="0"/>
        <v>1030170961</v>
      </c>
      <c r="U10" s="88">
        <f t="shared" si="0"/>
        <v>7621868736</v>
      </c>
      <c r="V10" s="89">
        <f t="shared" si="0"/>
        <v>906684445</v>
      </c>
    </row>
    <row r="11" spans="1:22" ht="13.5">
      <c r="A11" s="47" t="s">
        <v>564</v>
      </c>
      <c r="B11" s="75" t="s">
        <v>162</v>
      </c>
      <c r="C11" s="76" t="s">
        <v>163</v>
      </c>
      <c r="D11" s="77">
        <v>63083281</v>
      </c>
      <c r="E11" s="78">
        <v>21067352</v>
      </c>
      <c r="F11" s="78">
        <v>2221832</v>
      </c>
      <c r="G11" s="78">
        <v>0</v>
      </c>
      <c r="H11" s="78">
        <v>0</v>
      </c>
      <c r="I11" s="78">
        <v>665285</v>
      </c>
      <c r="J11" s="78">
        <v>25548846</v>
      </c>
      <c r="K11" s="78">
        <v>70498082</v>
      </c>
      <c r="L11" s="79">
        <v>183084678</v>
      </c>
      <c r="M11" s="77">
        <v>22011802</v>
      </c>
      <c r="N11" s="78">
        <v>23660335</v>
      </c>
      <c r="O11" s="78">
        <v>9856777</v>
      </c>
      <c r="P11" s="78">
        <v>11133744</v>
      </c>
      <c r="Q11" s="78">
        <v>11688392</v>
      </c>
      <c r="R11" s="80"/>
      <c r="S11" s="78">
        <v>76745506</v>
      </c>
      <c r="T11" s="78">
        <v>6386782</v>
      </c>
      <c r="U11" s="81">
        <v>161483338</v>
      </c>
      <c r="V11" s="82">
        <v>48856052</v>
      </c>
    </row>
    <row r="12" spans="1:22" ht="13.5">
      <c r="A12" s="47" t="s">
        <v>564</v>
      </c>
      <c r="B12" s="75" t="s">
        <v>164</v>
      </c>
      <c r="C12" s="76" t="s">
        <v>165</v>
      </c>
      <c r="D12" s="77">
        <v>120083529</v>
      </c>
      <c r="E12" s="78">
        <v>60799000</v>
      </c>
      <c r="F12" s="78">
        <v>51792700</v>
      </c>
      <c r="G12" s="78">
        <v>0</v>
      </c>
      <c r="H12" s="78">
        <v>0</v>
      </c>
      <c r="I12" s="78">
        <v>0</v>
      </c>
      <c r="J12" s="78">
        <v>35590875</v>
      </c>
      <c r="K12" s="78">
        <v>83509191</v>
      </c>
      <c r="L12" s="79">
        <v>351775295</v>
      </c>
      <c r="M12" s="77">
        <v>33135141</v>
      </c>
      <c r="N12" s="78">
        <v>70871894</v>
      </c>
      <c r="O12" s="78">
        <v>40775779</v>
      </c>
      <c r="P12" s="78">
        <v>21240622</v>
      </c>
      <c r="Q12" s="78">
        <v>14171972</v>
      </c>
      <c r="R12" s="80"/>
      <c r="S12" s="78">
        <v>100196000</v>
      </c>
      <c r="T12" s="78">
        <v>19391317</v>
      </c>
      <c r="U12" s="81">
        <v>299782725</v>
      </c>
      <c r="V12" s="82">
        <v>62537000</v>
      </c>
    </row>
    <row r="13" spans="1:22" ht="13.5">
      <c r="A13" s="47" t="s">
        <v>564</v>
      </c>
      <c r="B13" s="75" t="s">
        <v>166</v>
      </c>
      <c r="C13" s="76" t="s">
        <v>167</v>
      </c>
      <c r="D13" s="77">
        <v>91353936</v>
      </c>
      <c r="E13" s="78">
        <v>29894136</v>
      </c>
      <c r="F13" s="78">
        <v>0</v>
      </c>
      <c r="G13" s="78">
        <v>0</v>
      </c>
      <c r="H13" s="78">
        <v>0</v>
      </c>
      <c r="I13" s="78">
        <v>8478756</v>
      </c>
      <c r="J13" s="78">
        <v>26267088</v>
      </c>
      <c r="K13" s="78">
        <v>76968600</v>
      </c>
      <c r="L13" s="79">
        <v>232962516</v>
      </c>
      <c r="M13" s="77">
        <v>8275440</v>
      </c>
      <c r="N13" s="78">
        <v>31800312</v>
      </c>
      <c r="O13" s="78">
        <v>32369688</v>
      </c>
      <c r="P13" s="78">
        <v>9871548</v>
      </c>
      <c r="Q13" s="78">
        <v>5656104</v>
      </c>
      <c r="R13" s="80"/>
      <c r="S13" s="78">
        <v>82608996</v>
      </c>
      <c r="T13" s="78">
        <v>58007508</v>
      </c>
      <c r="U13" s="81">
        <v>228589596</v>
      </c>
      <c r="V13" s="82">
        <v>74427996</v>
      </c>
    </row>
    <row r="14" spans="1:22" ht="13.5">
      <c r="A14" s="47" t="s">
        <v>565</v>
      </c>
      <c r="B14" s="75" t="s">
        <v>485</v>
      </c>
      <c r="C14" s="76" t="s">
        <v>486</v>
      </c>
      <c r="D14" s="77">
        <v>55318861</v>
      </c>
      <c r="E14" s="78">
        <v>0</v>
      </c>
      <c r="F14" s="78">
        <v>0</v>
      </c>
      <c r="G14" s="78">
        <v>0</v>
      </c>
      <c r="H14" s="78">
        <v>0</v>
      </c>
      <c r="I14" s="78">
        <v>411060</v>
      </c>
      <c r="J14" s="78">
        <v>0</v>
      </c>
      <c r="K14" s="78">
        <v>20699648</v>
      </c>
      <c r="L14" s="79">
        <v>76429569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80"/>
      <c r="S14" s="78">
        <v>74787600</v>
      </c>
      <c r="T14" s="78">
        <v>1695007</v>
      </c>
      <c r="U14" s="81">
        <v>76482607</v>
      </c>
      <c r="V14" s="82">
        <v>0</v>
      </c>
    </row>
    <row r="15" spans="1:22" ht="12.75">
      <c r="A15" s="48"/>
      <c r="B15" s="83" t="s">
        <v>574</v>
      </c>
      <c r="C15" s="84"/>
      <c r="D15" s="85">
        <f aca="true" t="shared" si="1" ref="D15:V15">SUM(D11:D14)</f>
        <v>329839607</v>
      </c>
      <c r="E15" s="86">
        <f t="shared" si="1"/>
        <v>111760488</v>
      </c>
      <c r="F15" s="86">
        <f t="shared" si="1"/>
        <v>54014532</v>
      </c>
      <c r="G15" s="86">
        <f t="shared" si="1"/>
        <v>0</v>
      </c>
      <c r="H15" s="86">
        <f t="shared" si="1"/>
        <v>0</v>
      </c>
      <c r="I15" s="86">
        <f t="shared" si="1"/>
        <v>9555101</v>
      </c>
      <c r="J15" s="86">
        <f t="shared" si="1"/>
        <v>87406809</v>
      </c>
      <c r="K15" s="86">
        <f t="shared" si="1"/>
        <v>251675521</v>
      </c>
      <c r="L15" s="87">
        <f t="shared" si="1"/>
        <v>844252058</v>
      </c>
      <c r="M15" s="85">
        <f t="shared" si="1"/>
        <v>63422383</v>
      </c>
      <c r="N15" s="86">
        <f t="shared" si="1"/>
        <v>126332541</v>
      </c>
      <c r="O15" s="86">
        <f t="shared" si="1"/>
        <v>83002244</v>
      </c>
      <c r="P15" s="86">
        <f t="shared" si="1"/>
        <v>42245914</v>
      </c>
      <c r="Q15" s="86">
        <f t="shared" si="1"/>
        <v>31516468</v>
      </c>
      <c r="R15" s="86">
        <f t="shared" si="1"/>
        <v>0</v>
      </c>
      <c r="S15" s="86">
        <f t="shared" si="1"/>
        <v>334338102</v>
      </c>
      <c r="T15" s="86">
        <f t="shared" si="1"/>
        <v>85480614</v>
      </c>
      <c r="U15" s="88">
        <f t="shared" si="1"/>
        <v>766338266</v>
      </c>
      <c r="V15" s="89">
        <f t="shared" si="1"/>
        <v>185821048</v>
      </c>
    </row>
    <row r="16" spans="1:22" ht="13.5">
      <c r="A16" s="47" t="s">
        <v>564</v>
      </c>
      <c r="B16" s="75" t="s">
        <v>168</v>
      </c>
      <c r="C16" s="76" t="s">
        <v>169</v>
      </c>
      <c r="D16" s="77">
        <v>146969306</v>
      </c>
      <c r="E16" s="78">
        <v>44300000</v>
      </c>
      <c r="F16" s="78">
        <v>1882920</v>
      </c>
      <c r="G16" s="78">
        <v>0</v>
      </c>
      <c r="H16" s="78">
        <v>0</v>
      </c>
      <c r="I16" s="78">
        <v>0</v>
      </c>
      <c r="J16" s="78">
        <v>99214744</v>
      </c>
      <c r="K16" s="78">
        <v>43190792</v>
      </c>
      <c r="L16" s="79">
        <v>335557762</v>
      </c>
      <c r="M16" s="77">
        <v>67452523</v>
      </c>
      <c r="N16" s="78">
        <v>40642000</v>
      </c>
      <c r="O16" s="78">
        <v>41843000</v>
      </c>
      <c r="P16" s="78">
        <v>23452000</v>
      </c>
      <c r="Q16" s="78">
        <v>6103800</v>
      </c>
      <c r="R16" s="80"/>
      <c r="S16" s="78">
        <v>165674000</v>
      </c>
      <c r="T16" s="78">
        <v>7672481</v>
      </c>
      <c r="U16" s="81">
        <v>352839804</v>
      </c>
      <c r="V16" s="82">
        <v>0</v>
      </c>
    </row>
    <row r="17" spans="1:22" ht="13.5">
      <c r="A17" s="47" t="s">
        <v>564</v>
      </c>
      <c r="B17" s="75" t="s">
        <v>170</v>
      </c>
      <c r="C17" s="76" t="s">
        <v>171</v>
      </c>
      <c r="D17" s="77">
        <v>57064741</v>
      </c>
      <c r="E17" s="78">
        <v>38160000</v>
      </c>
      <c r="F17" s="78">
        <v>5300000</v>
      </c>
      <c r="G17" s="78">
        <v>0</v>
      </c>
      <c r="H17" s="78">
        <v>0</v>
      </c>
      <c r="I17" s="78">
        <v>636000</v>
      </c>
      <c r="J17" s="78">
        <v>19462149</v>
      </c>
      <c r="K17" s="78">
        <v>33631319</v>
      </c>
      <c r="L17" s="79">
        <v>154254209</v>
      </c>
      <c r="M17" s="77">
        <v>8799913</v>
      </c>
      <c r="N17" s="78">
        <v>18245430</v>
      </c>
      <c r="O17" s="78">
        <v>4218434</v>
      </c>
      <c r="P17" s="78">
        <v>20813668</v>
      </c>
      <c r="Q17" s="78">
        <v>13657094</v>
      </c>
      <c r="R17" s="80"/>
      <c r="S17" s="78">
        <v>66543108</v>
      </c>
      <c r="T17" s="78">
        <v>22335404</v>
      </c>
      <c r="U17" s="81">
        <v>154613051</v>
      </c>
      <c r="V17" s="82">
        <v>108805290</v>
      </c>
    </row>
    <row r="18" spans="1:22" ht="13.5">
      <c r="A18" s="47" t="s">
        <v>564</v>
      </c>
      <c r="B18" s="75" t="s">
        <v>172</v>
      </c>
      <c r="C18" s="76" t="s">
        <v>173</v>
      </c>
      <c r="D18" s="77">
        <v>42301651</v>
      </c>
      <c r="E18" s="78">
        <v>2989221</v>
      </c>
      <c r="F18" s="78">
        <v>3918010</v>
      </c>
      <c r="G18" s="78">
        <v>0</v>
      </c>
      <c r="H18" s="78">
        <v>0</v>
      </c>
      <c r="I18" s="78">
        <v>2265080</v>
      </c>
      <c r="J18" s="78">
        <v>12</v>
      </c>
      <c r="K18" s="78">
        <v>49789168</v>
      </c>
      <c r="L18" s="79">
        <v>101263142</v>
      </c>
      <c r="M18" s="77">
        <v>17121941</v>
      </c>
      <c r="N18" s="78">
        <v>43255403</v>
      </c>
      <c r="O18" s="78">
        <v>13107283</v>
      </c>
      <c r="P18" s="78">
        <v>3541605</v>
      </c>
      <c r="Q18" s="78">
        <v>4534527</v>
      </c>
      <c r="R18" s="80"/>
      <c r="S18" s="78">
        <v>62701880</v>
      </c>
      <c r="T18" s="78">
        <v>-4221302</v>
      </c>
      <c r="U18" s="81">
        <v>140041337</v>
      </c>
      <c r="V18" s="82">
        <v>-8137470</v>
      </c>
    </row>
    <row r="19" spans="1:22" ht="13.5">
      <c r="A19" s="47" t="s">
        <v>564</v>
      </c>
      <c r="B19" s="75" t="s">
        <v>60</v>
      </c>
      <c r="C19" s="76" t="s">
        <v>61</v>
      </c>
      <c r="D19" s="77">
        <v>912123531</v>
      </c>
      <c r="E19" s="78">
        <v>461208792</v>
      </c>
      <c r="F19" s="78">
        <v>670130373</v>
      </c>
      <c r="G19" s="78">
        <v>0</v>
      </c>
      <c r="H19" s="78">
        <v>0</v>
      </c>
      <c r="I19" s="78">
        <v>211557268</v>
      </c>
      <c r="J19" s="78">
        <v>200000000</v>
      </c>
      <c r="K19" s="78">
        <v>651535508</v>
      </c>
      <c r="L19" s="79">
        <v>3106555472</v>
      </c>
      <c r="M19" s="77">
        <v>417665110</v>
      </c>
      <c r="N19" s="78">
        <v>825168614</v>
      </c>
      <c r="O19" s="78">
        <v>398247475</v>
      </c>
      <c r="P19" s="78">
        <v>173007346</v>
      </c>
      <c r="Q19" s="78">
        <v>115700904</v>
      </c>
      <c r="R19" s="80"/>
      <c r="S19" s="78">
        <v>590852000</v>
      </c>
      <c r="T19" s="78">
        <v>719994509</v>
      </c>
      <c r="U19" s="81">
        <v>3240635958</v>
      </c>
      <c r="V19" s="82">
        <v>163862000</v>
      </c>
    </row>
    <row r="20" spans="1:22" ht="13.5">
      <c r="A20" s="47" t="s">
        <v>564</v>
      </c>
      <c r="B20" s="75" t="s">
        <v>174</v>
      </c>
      <c r="C20" s="76" t="s">
        <v>175</v>
      </c>
      <c r="D20" s="77">
        <v>166046924</v>
      </c>
      <c r="E20" s="78">
        <v>83778853</v>
      </c>
      <c r="F20" s="78">
        <v>0</v>
      </c>
      <c r="G20" s="78">
        <v>0</v>
      </c>
      <c r="H20" s="78">
        <v>0</v>
      </c>
      <c r="I20" s="78">
        <v>15907420</v>
      </c>
      <c r="J20" s="78">
        <v>66316000</v>
      </c>
      <c r="K20" s="78">
        <v>170867666</v>
      </c>
      <c r="L20" s="79">
        <v>502916863</v>
      </c>
      <c r="M20" s="77">
        <v>29354523</v>
      </c>
      <c r="N20" s="78">
        <v>134392595</v>
      </c>
      <c r="O20" s="78">
        <v>65146399</v>
      </c>
      <c r="P20" s="78">
        <v>50302036</v>
      </c>
      <c r="Q20" s="78">
        <v>32129097</v>
      </c>
      <c r="R20" s="80"/>
      <c r="S20" s="78">
        <v>147408000</v>
      </c>
      <c r="T20" s="78">
        <v>89765908</v>
      </c>
      <c r="U20" s="81">
        <v>548498558</v>
      </c>
      <c r="V20" s="82">
        <v>47373000</v>
      </c>
    </row>
    <row r="21" spans="1:22" ht="13.5">
      <c r="A21" s="47" t="s">
        <v>565</v>
      </c>
      <c r="B21" s="75" t="s">
        <v>487</v>
      </c>
      <c r="C21" s="76" t="s">
        <v>488</v>
      </c>
      <c r="D21" s="77">
        <v>115586074</v>
      </c>
      <c r="E21" s="78">
        <v>0</v>
      </c>
      <c r="F21" s="78">
        <v>0</v>
      </c>
      <c r="G21" s="78">
        <v>0</v>
      </c>
      <c r="H21" s="78">
        <v>0</v>
      </c>
      <c r="I21" s="78">
        <v>641680</v>
      </c>
      <c r="J21" s="78">
        <v>0</v>
      </c>
      <c r="K21" s="78">
        <v>48450966</v>
      </c>
      <c r="L21" s="79">
        <v>164678720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80"/>
      <c r="S21" s="78">
        <v>44758000</v>
      </c>
      <c r="T21" s="78">
        <v>98119000</v>
      </c>
      <c r="U21" s="81">
        <v>142877000</v>
      </c>
      <c r="V21" s="82">
        <v>2560000</v>
      </c>
    </row>
    <row r="22" spans="1:22" ht="12.75">
      <c r="A22" s="48"/>
      <c r="B22" s="83" t="s">
        <v>575</v>
      </c>
      <c r="C22" s="84"/>
      <c r="D22" s="85">
        <f aca="true" t="shared" si="2" ref="D22:V22">SUM(D16:D21)</f>
        <v>1440092227</v>
      </c>
      <c r="E22" s="86">
        <f t="shared" si="2"/>
        <v>630436866</v>
      </c>
      <c r="F22" s="86">
        <f t="shared" si="2"/>
        <v>681231303</v>
      </c>
      <c r="G22" s="86">
        <f t="shared" si="2"/>
        <v>0</v>
      </c>
      <c r="H22" s="86">
        <f t="shared" si="2"/>
        <v>0</v>
      </c>
      <c r="I22" s="86">
        <f t="shared" si="2"/>
        <v>231007448</v>
      </c>
      <c r="J22" s="86">
        <f t="shared" si="2"/>
        <v>384992905</v>
      </c>
      <c r="K22" s="86">
        <f t="shared" si="2"/>
        <v>997465419</v>
      </c>
      <c r="L22" s="87">
        <f t="shared" si="2"/>
        <v>4365226168</v>
      </c>
      <c r="M22" s="85">
        <f t="shared" si="2"/>
        <v>540394010</v>
      </c>
      <c r="N22" s="86">
        <f t="shared" si="2"/>
        <v>1061704042</v>
      </c>
      <c r="O22" s="86">
        <f t="shared" si="2"/>
        <v>522562591</v>
      </c>
      <c r="P22" s="86">
        <f t="shared" si="2"/>
        <v>271116655</v>
      </c>
      <c r="Q22" s="86">
        <f t="shared" si="2"/>
        <v>172125422</v>
      </c>
      <c r="R22" s="86">
        <f t="shared" si="2"/>
        <v>0</v>
      </c>
      <c r="S22" s="86">
        <f t="shared" si="2"/>
        <v>1077936988</v>
      </c>
      <c r="T22" s="86">
        <f t="shared" si="2"/>
        <v>933666000</v>
      </c>
      <c r="U22" s="88">
        <f t="shared" si="2"/>
        <v>4579505708</v>
      </c>
      <c r="V22" s="89">
        <f t="shared" si="2"/>
        <v>314462820</v>
      </c>
    </row>
    <row r="23" spans="1:22" ht="13.5">
      <c r="A23" s="47" t="s">
        <v>564</v>
      </c>
      <c r="B23" s="75" t="s">
        <v>176</v>
      </c>
      <c r="C23" s="76" t="s">
        <v>177</v>
      </c>
      <c r="D23" s="77">
        <v>236713296</v>
      </c>
      <c r="E23" s="78">
        <v>88771284</v>
      </c>
      <c r="F23" s="78">
        <v>0</v>
      </c>
      <c r="G23" s="78">
        <v>0</v>
      </c>
      <c r="H23" s="78">
        <v>0</v>
      </c>
      <c r="I23" s="78">
        <v>8046156</v>
      </c>
      <c r="J23" s="78">
        <v>74816016</v>
      </c>
      <c r="K23" s="78">
        <v>278792988</v>
      </c>
      <c r="L23" s="79">
        <v>687139740</v>
      </c>
      <c r="M23" s="77">
        <v>73195608</v>
      </c>
      <c r="N23" s="78">
        <v>82730136</v>
      </c>
      <c r="O23" s="78">
        <v>64653060</v>
      </c>
      <c r="P23" s="78">
        <v>36877800</v>
      </c>
      <c r="Q23" s="78">
        <v>46944108</v>
      </c>
      <c r="R23" s="80"/>
      <c r="S23" s="78">
        <v>220758756</v>
      </c>
      <c r="T23" s="78">
        <v>50105568</v>
      </c>
      <c r="U23" s="81">
        <v>575265036</v>
      </c>
      <c r="V23" s="82">
        <v>178411224</v>
      </c>
    </row>
    <row r="24" spans="1:22" ht="13.5">
      <c r="A24" s="47" t="s">
        <v>564</v>
      </c>
      <c r="B24" s="75" t="s">
        <v>178</v>
      </c>
      <c r="C24" s="76" t="s">
        <v>179</v>
      </c>
      <c r="D24" s="77">
        <v>322752036</v>
      </c>
      <c r="E24" s="78">
        <v>190908500</v>
      </c>
      <c r="F24" s="78">
        <v>0</v>
      </c>
      <c r="G24" s="78">
        <v>0</v>
      </c>
      <c r="H24" s="78">
        <v>0</v>
      </c>
      <c r="I24" s="78">
        <v>10337120</v>
      </c>
      <c r="J24" s="78">
        <v>104887110</v>
      </c>
      <c r="K24" s="78">
        <v>213199013</v>
      </c>
      <c r="L24" s="79">
        <v>842083779</v>
      </c>
      <c r="M24" s="77">
        <v>169778050</v>
      </c>
      <c r="N24" s="78">
        <v>243430180</v>
      </c>
      <c r="O24" s="78">
        <v>82135160</v>
      </c>
      <c r="P24" s="78">
        <v>61496954</v>
      </c>
      <c r="Q24" s="78">
        <v>51520109</v>
      </c>
      <c r="R24" s="80"/>
      <c r="S24" s="78">
        <v>197440000</v>
      </c>
      <c r="T24" s="78">
        <v>55986105</v>
      </c>
      <c r="U24" s="81">
        <v>861786558</v>
      </c>
      <c r="V24" s="82">
        <v>65385000</v>
      </c>
    </row>
    <row r="25" spans="1:22" ht="13.5">
      <c r="A25" s="47" t="s">
        <v>564</v>
      </c>
      <c r="B25" s="75" t="s">
        <v>180</v>
      </c>
      <c r="C25" s="76" t="s">
        <v>181</v>
      </c>
      <c r="D25" s="77">
        <v>146809848</v>
      </c>
      <c r="E25" s="78">
        <v>61950000</v>
      </c>
      <c r="F25" s="78">
        <v>0</v>
      </c>
      <c r="G25" s="78">
        <v>0</v>
      </c>
      <c r="H25" s="78">
        <v>0</v>
      </c>
      <c r="I25" s="78">
        <v>21012744</v>
      </c>
      <c r="J25" s="78">
        <v>56280000</v>
      </c>
      <c r="K25" s="78">
        <v>138726300</v>
      </c>
      <c r="L25" s="79">
        <v>424778892</v>
      </c>
      <c r="M25" s="77">
        <v>16698552</v>
      </c>
      <c r="N25" s="78">
        <v>61965240</v>
      </c>
      <c r="O25" s="78">
        <v>49986780</v>
      </c>
      <c r="P25" s="78">
        <v>28202928</v>
      </c>
      <c r="Q25" s="78">
        <v>27391452</v>
      </c>
      <c r="R25" s="80"/>
      <c r="S25" s="78">
        <v>121834440</v>
      </c>
      <c r="T25" s="78">
        <v>73997232</v>
      </c>
      <c r="U25" s="81">
        <v>380076624</v>
      </c>
      <c r="V25" s="82">
        <v>68406564</v>
      </c>
    </row>
    <row r="26" spans="1:22" ht="13.5">
      <c r="A26" s="47" t="s">
        <v>564</v>
      </c>
      <c r="B26" s="75" t="s">
        <v>182</v>
      </c>
      <c r="C26" s="76" t="s">
        <v>183</v>
      </c>
      <c r="D26" s="77">
        <v>638660282</v>
      </c>
      <c r="E26" s="78">
        <v>910263383</v>
      </c>
      <c r="F26" s="78">
        <v>0</v>
      </c>
      <c r="G26" s="78">
        <v>0</v>
      </c>
      <c r="H26" s="78">
        <v>0</v>
      </c>
      <c r="I26" s="78">
        <v>325918495</v>
      </c>
      <c r="J26" s="78">
        <v>159000000</v>
      </c>
      <c r="K26" s="78">
        <v>786482326</v>
      </c>
      <c r="L26" s="79">
        <v>2820324486</v>
      </c>
      <c r="M26" s="77">
        <v>200418491</v>
      </c>
      <c r="N26" s="78">
        <v>658656743</v>
      </c>
      <c r="O26" s="78">
        <v>92766797</v>
      </c>
      <c r="P26" s="78">
        <v>51354678</v>
      </c>
      <c r="Q26" s="78">
        <v>46846604</v>
      </c>
      <c r="R26" s="80"/>
      <c r="S26" s="78">
        <v>697884000</v>
      </c>
      <c r="T26" s="78">
        <v>365518853</v>
      </c>
      <c r="U26" s="81">
        <v>2113446166</v>
      </c>
      <c r="V26" s="82">
        <v>226307001</v>
      </c>
    </row>
    <row r="27" spans="1:22" ht="13.5">
      <c r="A27" s="47" t="s">
        <v>564</v>
      </c>
      <c r="B27" s="75" t="s">
        <v>184</v>
      </c>
      <c r="C27" s="76" t="s">
        <v>185</v>
      </c>
      <c r="D27" s="77">
        <v>94328290</v>
      </c>
      <c r="E27" s="78">
        <v>12623775</v>
      </c>
      <c r="F27" s="78">
        <v>3317308</v>
      </c>
      <c r="G27" s="78">
        <v>0</v>
      </c>
      <c r="H27" s="78">
        <v>0</v>
      </c>
      <c r="I27" s="78">
        <v>1966178</v>
      </c>
      <c r="J27" s="78">
        <v>15583999</v>
      </c>
      <c r="K27" s="78">
        <v>54477676</v>
      </c>
      <c r="L27" s="79">
        <v>182297226</v>
      </c>
      <c r="M27" s="77">
        <v>15549199</v>
      </c>
      <c r="N27" s="78">
        <v>11652285</v>
      </c>
      <c r="O27" s="78">
        <v>14101922</v>
      </c>
      <c r="P27" s="78">
        <v>12944984</v>
      </c>
      <c r="Q27" s="78">
        <v>12007050</v>
      </c>
      <c r="R27" s="80"/>
      <c r="S27" s="78">
        <v>90003997</v>
      </c>
      <c r="T27" s="78">
        <v>25526239</v>
      </c>
      <c r="U27" s="81">
        <v>181785676</v>
      </c>
      <c r="V27" s="82">
        <v>690360</v>
      </c>
    </row>
    <row r="28" spans="1:22" ht="13.5">
      <c r="A28" s="47" t="s">
        <v>564</v>
      </c>
      <c r="B28" s="75" t="s">
        <v>186</v>
      </c>
      <c r="C28" s="76" t="s">
        <v>187</v>
      </c>
      <c r="D28" s="77">
        <v>123392609</v>
      </c>
      <c r="E28" s="78">
        <v>49773815</v>
      </c>
      <c r="F28" s="78">
        <v>2615000</v>
      </c>
      <c r="G28" s="78">
        <v>0</v>
      </c>
      <c r="H28" s="78">
        <v>0</v>
      </c>
      <c r="I28" s="78">
        <v>8598122</v>
      </c>
      <c r="J28" s="78">
        <v>48570806</v>
      </c>
      <c r="K28" s="78">
        <v>67460928</v>
      </c>
      <c r="L28" s="79">
        <v>300411280</v>
      </c>
      <c r="M28" s="77">
        <v>19631056</v>
      </c>
      <c r="N28" s="78">
        <v>50379182</v>
      </c>
      <c r="O28" s="78">
        <v>53764376</v>
      </c>
      <c r="P28" s="78">
        <v>22073847</v>
      </c>
      <c r="Q28" s="78">
        <v>15380876</v>
      </c>
      <c r="R28" s="80"/>
      <c r="S28" s="78">
        <v>100370142</v>
      </c>
      <c r="T28" s="78">
        <v>44455595</v>
      </c>
      <c r="U28" s="81">
        <v>306055074</v>
      </c>
      <c r="V28" s="82">
        <v>82209168</v>
      </c>
    </row>
    <row r="29" spans="1:22" ht="13.5">
      <c r="A29" s="47" t="s">
        <v>565</v>
      </c>
      <c r="B29" s="75" t="s">
        <v>489</v>
      </c>
      <c r="C29" s="76" t="s">
        <v>490</v>
      </c>
      <c r="D29" s="77">
        <v>93839228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52777902</v>
      </c>
      <c r="L29" s="79">
        <v>146617130</v>
      </c>
      <c r="M29" s="77">
        <v>0</v>
      </c>
      <c r="N29" s="78">
        <v>0</v>
      </c>
      <c r="O29" s="78">
        <v>0</v>
      </c>
      <c r="P29" s="78">
        <v>0</v>
      </c>
      <c r="Q29" s="78">
        <v>0</v>
      </c>
      <c r="R29" s="80"/>
      <c r="S29" s="78">
        <v>135671000</v>
      </c>
      <c r="T29" s="78">
        <v>12129900</v>
      </c>
      <c r="U29" s="81">
        <v>147800900</v>
      </c>
      <c r="V29" s="82">
        <v>2560000</v>
      </c>
    </row>
    <row r="30" spans="1:22" ht="12.75">
      <c r="A30" s="48"/>
      <c r="B30" s="83" t="s">
        <v>576</v>
      </c>
      <c r="C30" s="84"/>
      <c r="D30" s="85">
        <f aca="true" t="shared" si="3" ref="D30:V30">SUM(D23:D29)</f>
        <v>1656495589</v>
      </c>
      <c r="E30" s="86">
        <f t="shared" si="3"/>
        <v>1314290757</v>
      </c>
      <c r="F30" s="86">
        <f t="shared" si="3"/>
        <v>5932308</v>
      </c>
      <c r="G30" s="86">
        <f t="shared" si="3"/>
        <v>0</v>
      </c>
      <c r="H30" s="86">
        <f t="shared" si="3"/>
        <v>0</v>
      </c>
      <c r="I30" s="86">
        <f t="shared" si="3"/>
        <v>375878815</v>
      </c>
      <c r="J30" s="86">
        <f t="shared" si="3"/>
        <v>459137931</v>
      </c>
      <c r="K30" s="86">
        <f t="shared" si="3"/>
        <v>1591917133</v>
      </c>
      <c r="L30" s="87">
        <f t="shared" si="3"/>
        <v>5403652533</v>
      </c>
      <c r="M30" s="85">
        <f t="shared" si="3"/>
        <v>495270956</v>
      </c>
      <c r="N30" s="86">
        <f t="shared" si="3"/>
        <v>1108813766</v>
      </c>
      <c r="O30" s="86">
        <f t="shared" si="3"/>
        <v>357408095</v>
      </c>
      <c r="P30" s="86">
        <f t="shared" si="3"/>
        <v>212951191</v>
      </c>
      <c r="Q30" s="86">
        <f t="shared" si="3"/>
        <v>200090199</v>
      </c>
      <c r="R30" s="86">
        <f t="shared" si="3"/>
        <v>0</v>
      </c>
      <c r="S30" s="86">
        <f t="shared" si="3"/>
        <v>1563962335</v>
      </c>
      <c r="T30" s="86">
        <f t="shared" si="3"/>
        <v>627719492</v>
      </c>
      <c r="U30" s="88">
        <f t="shared" si="3"/>
        <v>4566216034</v>
      </c>
      <c r="V30" s="89">
        <f t="shared" si="3"/>
        <v>623969317</v>
      </c>
    </row>
    <row r="31" spans="1:22" ht="13.5">
      <c r="A31" s="47" t="s">
        <v>564</v>
      </c>
      <c r="B31" s="75" t="s">
        <v>188</v>
      </c>
      <c r="C31" s="76" t="s">
        <v>189</v>
      </c>
      <c r="D31" s="77">
        <v>341682558</v>
      </c>
      <c r="E31" s="78">
        <v>293319427</v>
      </c>
      <c r="F31" s="78">
        <v>1411856</v>
      </c>
      <c r="G31" s="78">
        <v>0</v>
      </c>
      <c r="H31" s="78">
        <v>0</v>
      </c>
      <c r="I31" s="78">
        <v>7047800</v>
      </c>
      <c r="J31" s="78">
        <v>98159191</v>
      </c>
      <c r="K31" s="78">
        <v>218516853</v>
      </c>
      <c r="L31" s="79">
        <v>960137685</v>
      </c>
      <c r="M31" s="77">
        <v>86853722</v>
      </c>
      <c r="N31" s="78">
        <v>354724511</v>
      </c>
      <c r="O31" s="78">
        <v>148293773</v>
      </c>
      <c r="P31" s="78">
        <v>52619365</v>
      </c>
      <c r="Q31" s="78">
        <v>39173481</v>
      </c>
      <c r="R31" s="80"/>
      <c r="S31" s="78">
        <v>236305031</v>
      </c>
      <c r="T31" s="78">
        <v>61204226</v>
      </c>
      <c r="U31" s="81">
        <v>979174109</v>
      </c>
      <c r="V31" s="82">
        <v>57826544</v>
      </c>
    </row>
    <row r="32" spans="1:22" ht="13.5">
      <c r="A32" s="47" t="s">
        <v>564</v>
      </c>
      <c r="B32" s="75" t="s">
        <v>190</v>
      </c>
      <c r="C32" s="76" t="s">
        <v>191</v>
      </c>
      <c r="D32" s="77">
        <v>264083674</v>
      </c>
      <c r="E32" s="78">
        <v>235970195</v>
      </c>
      <c r="F32" s="78">
        <v>33955200</v>
      </c>
      <c r="G32" s="78">
        <v>0</v>
      </c>
      <c r="H32" s="78">
        <v>0</v>
      </c>
      <c r="I32" s="78">
        <v>30150551</v>
      </c>
      <c r="J32" s="78">
        <v>107926883</v>
      </c>
      <c r="K32" s="78">
        <v>193035473</v>
      </c>
      <c r="L32" s="79">
        <v>865121976</v>
      </c>
      <c r="M32" s="77">
        <v>103569750</v>
      </c>
      <c r="N32" s="78">
        <v>255406281</v>
      </c>
      <c r="O32" s="78">
        <v>79213923</v>
      </c>
      <c r="P32" s="78">
        <v>56630243</v>
      </c>
      <c r="Q32" s="78">
        <v>45405605</v>
      </c>
      <c r="R32" s="80"/>
      <c r="S32" s="78">
        <v>230016250</v>
      </c>
      <c r="T32" s="78">
        <v>57075016</v>
      </c>
      <c r="U32" s="81">
        <v>827317068</v>
      </c>
      <c r="V32" s="82">
        <v>174223750</v>
      </c>
    </row>
    <row r="33" spans="1:22" ht="13.5">
      <c r="A33" s="47" t="s">
        <v>564</v>
      </c>
      <c r="B33" s="75" t="s">
        <v>192</v>
      </c>
      <c r="C33" s="76" t="s">
        <v>193</v>
      </c>
      <c r="D33" s="77">
        <v>439767350</v>
      </c>
      <c r="E33" s="78">
        <v>327336740</v>
      </c>
      <c r="F33" s="78">
        <v>215669060</v>
      </c>
      <c r="G33" s="78">
        <v>0</v>
      </c>
      <c r="H33" s="78">
        <v>0</v>
      </c>
      <c r="I33" s="78">
        <v>18558550</v>
      </c>
      <c r="J33" s="78">
        <v>168521360</v>
      </c>
      <c r="K33" s="78">
        <v>320887650</v>
      </c>
      <c r="L33" s="79">
        <v>1490740710</v>
      </c>
      <c r="M33" s="77">
        <v>221206590</v>
      </c>
      <c r="N33" s="78">
        <v>334176200</v>
      </c>
      <c r="O33" s="78">
        <v>543239890</v>
      </c>
      <c r="P33" s="78">
        <v>44898690</v>
      </c>
      <c r="Q33" s="78">
        <v>40267510</v>
      </c>
      <c r="R33" s="80"/>
      <c r="S33" s="78">
        <v>229751400</v>
      </c>
      <c r="T33" s="78">
        <v>87336540</v>
      </c>
      <c r="U33" s="81">
        <v>1500876820</v>
      </c>
      <c r="V33" s="82">
        <v>83161600</v>
      </c>
    </row>
    <row r="34" spans="1:22" ht="13.5">
      <c r="A34" s="47" t="s">
        <v>564</v>
      </c>
      <c r="B34" s="75" t="s">
        <v>194</v>
      </c>
      <c r="C34" s="76" t="s">
        <v>195</v>
      </c>
      <c r="D34" s="77">
        <v>118209351</v>
      </c>
      <c r="E34" s="78">
        <v>11093747</v>
      </c>
      <c r="F34" s="78">
        <v>44008687</v>
      </c>
      <c r="G34" s="78">
        <v>0</v>
      </c>
      <c r="H34" s="78">
        <v>0</v>
      </c>
      <c r="I34" s="78">
        <v>45130146</v>
      </c>
      <c r="J34" s="78">
        <v>91107931</v>
      </c>
      <c r="K34" s="78">
        <v>137367694</v>
      </c>
      <c r="L34" s="79">
        <v>446917556</v>
      </c>
      <c r="M34" s="77">
        <v>35064199</v>
      </c>
      <c r="N34" s="78">
        <v>20000</v>
      </c>
      <c r="O34" s="78">
        <v>47452840</v>
      </c>
      <c r="P34" s="78">
        <v>21653847</v>
      </c>
      <c r="Q34" s="78">
        <v>15787682</v>
      </c>
      <c r="R34" s="80"/>
      <c r="S34" s="78">
        <v>116892000</v>
      </c>
      <c r="T34" s="78">
        <v>21887918</v>
      </c>
      <c r="U34" s="81">
        <v>258758486</v>
      </c>
      <c r="V34" s="82">
        <v>54134000</v>
      </c>
    </row>
    <row r="35" spans="1:22" ht="13.5">
      <c r="A35" s="47" t="s">
        <v>565</v>
      </c>
      <c r="B35" s="75" t="s">
        <v>493</v>
      </c>
      <c r="C35" s="76" t="s">
        <v>494</v>
      </c>
      <c r="D35" s="77">
        <v>135304119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63291183</v>
      </c>
      <c r="L35" s="79">
        <v>198595302</v>
      </c>
      <c r="M35" s="77">
        <v>0</v>
      </c>
      <c r="N35" s="78">
        <v>0</v>
      </c>
      <c r="O35" s="78">
        <v>0</v>
      </c>
      <c r="P35" s="78">
        <v>0</v>
      </c>
      <c r="Q35" s="78">
        <v>0</v>
      </c>
      <c r="R35" s="80"/>
      <c r="S35" s="78">
        <v>15173000</v>
      </c>
      <c r="T35" s="78">
        <v>160976800</v>
      </c>
      <c r="U35" s="81">
        <v>176149800</v>
      </c>
      <c r="V35" s="82">
        <v>2827000</v>
      </c>
    </row>
    <row r="36" spans="1:22" ht="12.75">
      <c r="A36" s="48"/>
      <c r="B36" s="83" t="s">
        <v>577</v>
      </c>
      <c r="C36" s="84"/>
      <c r="D36" s="85">
        <f aca="true" t="shared" si="4" ref="D36:V36">SUM(D31:D35)</f>
        <v>1299047052</v>
      </c>
      <c r="E36" s="86">
        <f t="shared" si="4"/>
        <v>867720109</v>
      </c>
      <c r="F36" s="86">
        <f t="shared" si="4"/>
        <v>295044803</v>
      </c>
      <c r="G36" s="86">
        <f t="shared" si="4"/>
        <v>0</v>
      </c>
      <c r="H36" s="86">
        <f t="shared" si="4"/>
        <v>0</v>
      </c>
      <c r="I36" s="86">
        <f t="shared" si="4"/>
        <v>100887047</v>
      </c>
      <c r="J36" s="86">
        <f t="shared" si="4"/>
        <v>465715365</v>
      </c>
      <c r="K36" s="86">
        <f t="shared" si="4"/>
        <v>933098853</v>
      </c>
      <c r="L36" s="87">
        <f t="shared" si="4"/>
        <v>3961513229</v>
      </c>
      <c r="M36" s="85">
        <f t="shared" si="4"/>
        <v>446694261</v>
      </c>
      <c r="N36" s="86">
        <f t="shared" si="4"/>
        <v>944326992</v>
      </c>
      <c r="O36" s="86">
        <f t="shared" si="4"/>
        <v>818200426</v>
      </c>
      <c r="P36" s="86">
        <f t="shared" si="4"/>
        <v>175802145</v>
      </c>
      <c r="Q36" s="86">
        <f t="shared" si="4"/>
        <v>140634278</v>
      </c>
      <c r="R36" s="86">
        <f t="shared" si="4"/>
        <v>0</v>
      </c>
      <c r="S36" s="86">
        <f t="shared" si="4"/>
        <v>828137681</v>
      </c>
      <c r="T36" s="86">
        <f t="shared" si="4"/>
        <v>388480500</v>
      </c>
      <c r="U36" s="88">
        <f t="shared" si="4"/>
        <v>3742276283</v>
      </c>
      <c r="V36" s="89">
        <f t="shared" si="4"/>
        <v>372172894</v>
      </c>
    </row>
    <row r="37" spans="1:22" ht="12.75">
      <c r="A37" s="49"/>
      <c r="B37" s="90" t="s">
        <v>578</v>
      </c>
      <c r="C37" s="91"/>
      <c r="D37" s="92">
        <f aca="true" t="shared" si="5" ref="D37:V37">SUM(D9,D11:D14,D16:D21,D23:D29,D31:D35)</f>
        <v>7103827965</v>
      </c>
      <c r="E37" s="93">
        <f t="shared" si="5"/>
        <v>4805925811</v>
      </c>
      <c r="F37" s="93">
        <f t="shared" si="5"/>
        <v>1556295110</v>
      </c>
      <c r="G37" s="93">
        <f t="shared" si="5"/>
        <v>0</v>
      </c>
      <c r="H37" s="93">
        <f t="shared" si="5"/>
        <v>0</v>
      </c>
      <c r="I37" s="93">
        <f t="shared" si="5"/>
        <v>916786721</v>
      </c>
      <c r="J37" s="93">
        <f t="shared" si="5"/>
        <v>2456749294</v>
      </c>
      <c r="K37" s="93">
        <f t="shared" si="5"/>
        <v>5068329298</v>
      </c>
      <c r="L37" s="94">
        <f t="shared" si="5"/>
        <v>21907914199</v>
      </c>
      <c r="M37" s="92">
        <f t="shared" si="5"/>
        <v>2918156819</v>
      </c>
      <c r="N37" s="93">
        <f t="shared" si="5"/>
        <v>6034988501</v>
      </c>
      <c r="O37" s="93">
        <f t="shared" si="5"/>
        <v>2834099252</v>
      </c>
      <c r="P37" s="93">
        <f t="shared" si="5"/>
        <v>1063215588</v>
      </c>
      <c r="Q37" s="93">
        <f t="shared" si="5"/>
        <v>707292052</v>
      </c>
      <c r="R37" s="93">
        <f t="shared" si="5"/>
        <v>0</v>
      </c>
      <c r="S37" s="93">
        <f t="shared" si="5"/>
        <v>4652935248</v>
      </c>
      <c r="T37" s="93">
        <f t="shared" si="5"/>
        <v>3065517567</v>
      </c>
      <c r="U37" s="95">
        <f t="shared" si="5"/>
        <v>21276205027</v>
      </c>
      <c r="V37" s="89">
        <f t="shared" si="5"/>
        <v>2403110524</v>
      </c>
    </row>
    <row r="38" spans="1:22" ht="13.5">
      <c r="A38" s="50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3.5">
      <c r="A39" s="51"/>
      <c r="B39" s="128" t="s">
        <v>41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39:T39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579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47</v>
      </c>
      <c r="C9" s="76" t="s">
        <v>48</v>
      </c>
      <c r="D9" s="77">
        <v>10743362503</v>
      </c>
      <c r="E9" s="78">
        <v>13413439018</v>
      </c>
      <c r="F9" s="78">
        <v>4948761254</v>
      </c>
      <c r="G9" s="78">
        <v>0</v>
      </c>
      <c r="H9" s="78">
        <v>0</v>
      </c>
      <c r="I9" s="78">
        <v>1206325987</v>
      </c>
      <c r="J9" s="78">
        <v>3386998276</v>
      </c>
      <c r="K9" s="78">
        <v>11479889992</v>
      </c>
      <c r="L9" s="79">
        <v>45178777030</v>
      </c>
      <c r="M9" s="77">
        <v>6422940215</v>
      </c>
      <c r="N9" s="78">
        <v>17857172092</v>
      </c>
      <c r="O9" s="78">
        <v>6640619028</v>
      </c>
      <c r="P9" s="78">
        <v>2182308113</v>
      </c>
      <c r="Q9" s="78">
        <v>1605806244</v>
      </c>
      <c r="R9" s="80"/>
      <c r="S9" s="78">
        <v>5216645301</v>
      </c>
      <c r="T9" s="78">
        <v>5138000924</v>
      </c>
      <c r="U9" s="81">
        <v>45063491917</v>
      </c>
      <c r="V9" s="82">
        <v>2238199119</v>
      </c>
    </row>
    <row r="10" spans="1:22" ht="13.5">
      <c r="A10" s="47" t="s">
        <v>562</v>
      </c>
      <c r="B10" s="75" t="s">
        <v>51</v>
      </c>
      <c r="C10" s="76" t="s">
        <v>52</v>
      </c>
      <c r="D10" s="77">
        <v>17162096179</v>
      </c>
      <c r="E10" s="78">
        <v>11684530113</v>
      </c>
      <c r="F10" s="78">
        <v>6960732000</v>
      </c>
      <c r="G10" s="78">
        <v>0</v>
      </c>
      <c r="H10" s="78">
        <v>0</v>
      </c>
      <c r="I10" s="78">
        <v>4487951894</v>
      </c>
      <c r="J10" s="78">
        <v>5633148666</v>
      </c>
      <c r="K10" s="78">
        <v>25954942149</v>
      </c>
      <c r="L10" s="79">
        <v>71883401001</v>
      </c>
      <c r="M10" s="77">
        <v>13796493000</v>
      </c>
      <c r="N10" s="78">
        <v>17278655790</v>
      </c>
      <c r="O10" s="78">
        <v>9086818001</v>
      </c>
      <c r="P10" s="78">
        <v>5623953000</v>
      </c>
      <c r="Q10" s="78">
        <v>2202174432</v>
      </c>
      <c r="R10" s="80"/>
      <c r="S10" s="78">
        <v>15889096701</v>
      </c>
      <c r="T10" s="78">
        <v>9238702050</v>
      </c>
      <c r="U10" s="81">
        <v>73115892974</v>
      </c>
      <c r="V10" s="82">
        <v>2319999000</v>
      </c>
    </row>
    <row r="11" spans="1:22" ht="13.5">
      <c r="A11" s="47" t="s">
        <v>562</v>
      </c>
      <c r="B11" s="75" t="s">
        <v>57</v>
      </c>
      <c r="C11" s="76" t="s">
        <v>58</v>
      </c>
      <c r="D11" s="77">
        <v>12506148602</v>
      </c>
      <c r="E11" s="78">
        <v>10023022473</v>
      </c>
      <c r="F11" s="78">
        <v>3241729822</v>
      </c>
      <c r="G11" s="78">
        <v>0</v>
      </c>
      <c r="H11" s="78">
        <v>0</v>
      </c>
      <c r="I11" s="78">
        <v>1528187500</v>
      </c>
      <c r="J11" s="78">
        <v>2405241726</v>
      </c>
      <c r="K11" s="78">
        <v>9982316870</v>
      </c>
      <c r="L11" s="79">
        <v>39686646993</v>
      </c>
      <c r="M11" s="77">
        <v>8909994486</v>
      </c>
      <c r="N11" s="78">
        <v>14889701034</v>
      </c>
      <c r="O11" s="78">
        <v>5143709468</v>
      </c>
      <c r="P11" s="78">
        <v>1340773499</v>
      </c>
      <c r="Q11" s="78">
        <v>1913582706</v>
      </c>
      <c r="R11" s="80"/>
      <c r="S11" s="78">
        <v>3653712255</v>
      </c>
      <c r="T11" s="78">
        <v>3763731937</v>
      </c>
      <c r="U11" s="81">
        <v>39615205385</v>
      </c>
      <c r="V11" s="82">
        <v>1530281745</v>
      </c>
    </row>
    <row r="12" spans="1:22" ht="12.75">
      <c r="A12" s="48"/>
      <c r="B12" s="83" t="s">
        <v>563</v>
      </c>
      <c r="C12" s="84"/>
      <c r="D12" s="85">
        <f aca="true" t="shared" si="0" ref="D12:V12">SUM(D9:D11)</f>
        <v>40411607284</v>
      </c>
      <c r="E12" s="86">
        <f t="shared" si="0"/>
        <v>35120991604</v>
      </c>
      <c r="F12" s="86">
        <f t="shared" si="0"/>
        <v>15151223076</v>
      </c>
      <c r="G12" s="86">
        <f t="shared" si="0"/>
        <v>0</v>
      </c>
      <c r="H12" s="86">
        <f t="shared" si="0"/>
        <v>0</v>
      </c>
      <c r="I12" s="86">
        <f t="shared" si="0"/>
        <v>7222465381</v>
      </c>
      <c r="J12" s="86">
        <f t="shared" si="0"/>
        <v>11425388668</v>
      </c>
      <c r="K12" s="86">
        <f t="shared" si="0"/>
        <v>47417149011</v>
      </c>
      <c r="L12" s="87">
        <f t="shared" si="0"/>
        <v>156748825024</v>
      </c>
      <c r="M12" s="85">
        <f t="shared" si="0"/>
        <v>29129427701</v>
      </c>
      <c r="N12" s="86">
        <f t="shared" si="0"/>
        <v>50025528916</v>
      </c>
      <c r="O12" s="86">
        <f t="shared" si="0"/>
        <v>20871146497</v>
      </c>
      <c r="P12" s="86">
        <f t="shared" si="0"/>
        <v>9147034612</v>
      </c>
      <c r="Q12" s="86">
        <f t="shared" si="0"/>
        <v>5721563382</v>
      </c>
      <c r="R12" s="86">
        <f t="shared" si="0"/>
        <v>0</v>
      </c>
      <c r="S12" s="86">
        <f t="shared" si="0"/>
        <v>24759454257</v>
      </c>
      <c r="T12" s="86">
        <f t="shared" si="0"/>
        <v>18140434911</v>
      </c>
      <c r="U12" s="88">
        <f t="shared" si="0"/>
        <v>157794590276</v>
      </c>
      <c r="V12" s="89">
        <f t="shared" si="0"/>
        <v>6088479864</v>
      </c>
    </row>
    <row r="13" spans="1:22" ht="13.5">
      <c r="A13" s="47" t="s">
        <v>564</v>
      </c>
      <c r="B13" s="75" t="s">
        <v>62</v>
      </c>
      <c r="C13" s="76" t="s">
        <v>63</v>
      </c>
      <c r="D13" s="77">
        <v>1456464494</v>
      </c>
      <c r="E13" s="78">
        <v>1722654442</v>
      </c>
      <c r="F13" s="78">
        <v>945275922</v>
      </c>
      <c r="G13" s="78">
        <v>0</v>
      </c>
      <c r="H13" s="78">
        <v>0</v>
      </c>
      <c r="I13" s="78">
        <v>5295000</v>
      </c>
      <c r="J13" s="78">
        <v>1216438694</v>
      </c>
      <c r="K13" s="78">
        <v>1081076012</v>
      </c>
      <c r="L13" s="79">
        <v>6427204564</v>
      </c>
      <c r="M13" s="77">
        <v>975651404</v>
      </c>
      <c r="N13" s="78">
        <v>2851486441</v>
      </c>
      <c r="O13" s="78">
        <v>875558623</v>
      </c>
      <c r="P13" s="78">
        <v>331508801</v>
      </c>
      <c r="Q13" s="78">
        <v>171171365</v>
      </c>
      <c r="R13" s="80"/>
      <c r="S13" s="78">
        <v>938872150</v>
      </c>
      <c r="T13" s="78">
        <v>447924544</v>
      </c>
      <c r="U13" s="81">
        <v>6592173328</v>
      </c>
      <c r="V13" s="82">
        <v>188390850</v>
      </c>
    </row>
    <row r="14" spans="1:22" ht="13.5">
      <c r="A14" s="47" t="s">
        <v>564</v>
      </c>
      <c r="B14" s="75" t="s">
        <v>196</v>
      </c>
      <c r="C14" s="76" t="s">
        <v>197</v>
      </c>
      <c r="D14" s="77">
        <v>366197340</v>
      </c>
      <c r="E14" s="78">
        <v>360972809</v>
      </c>
      <c r="F14" s="78">
        <v>168661814</v>
      </c>
      <c r="G14" s="78">
        <v>0</v>
      </c>
      <c r="H14" s="78">
        <v>0</v>
      </c>
      <c r="I14" s="78">
        <v>19247972</v>
      </c>
      <c r="J14" s="78">
        <v>104844503</v>
      </c>
      <c r="K14" s="78">
        <v>381056408</v>
      </c>
      <c r="L14" s="79">
        <v>1400980846</v>
      </c>
      <c r="M14" s="77">
        <v>285543702</v>
      </c>
      <c r="N14" s="78">
        <v>452417128</v>
      </c>
      <c r="O14" s="78">
        <v>270470748</v>
      </c>
      <c r="P14" s="78">
        <v>48154101</v>
      </c>
      <c r="Q14" s="78">
        <v>49016442</v>
      </c>
      <c r="R14" s="80"/>
      <c r="S14" s="78">
        <v>158844419</v>
      </c>
      <c r="T14" s="78">
        <v>100347385</v>
      </c>
      <c r="U14" s="81">
        <v>1364793925</v>
      </c>
      <c r="V14" s="82">
        <v>72577174</v>
      </c>
    </row>
    <row r="15" spans="1:22" ht="13.5">
      <c r="A15" s="47" t="s">
        <v>564</v>
      </c>
      <c r="B15" s="75" t="s">
        <v>198</v>
      </c>
      <c r="C15" s="76" t="s">
        <v>199</v>
      </c>
      <c r="D15" s="77">
        <v>240038486</v>
      </c>
      <c r="E15" s="78">
        <v>308564840</v>
      </c>
      <c r="F15" s="78">
        <v>79586042</v>
      </c>
      <c r="G15" s="78">
        <v>0</v>
      </c>
      <c r="H15" s="78">
        <v>0</v>
      </c>
      <c r="I15" s="78">
        <v>7547828</v>
      </c>
      <c r="J15" s="78">
        <v>166728545</v>
      </c>
      <c r="K15" s="78">
        <v>202811443</v>
      </c>
      <c r="L15" s="79">
        <v>1005277184</v>
      </c>
      <c r="M15" s="77">
        <v>142271291</v>
      </c>
      <c r="N15" s="78">
        <v>389850522</v>
      </c>
      <c r="O15" s="78">
        <v>138551261</v>
      </c>
      <c r="P15" s="78">
        <v>34592711</v>
      </c>
      <c r="Q15" s="78">
        <v>37014062</v>
      </c>
      <c r="R15" s="80"/>
      <c r="S15" s="78">
        <v>179328479</v>
      </c>
      <c r="T15" s="78">
        <v>84955878</v>
      </c>
      <c r="U15" s="81">
        <v>1006564204</v>
      </c>
      <c r="V15" s="82">
        <v>73241000</v>
      </c>
    </row>
    <row r="16" spans="1:22" ht="13.5">
      <c r="A16" s="47" t="s">
        <v>565</v>
      </c>
      <c r="B16" s="75" t="s">
        <v>539</v>
      </c>
      <c r="C16" s="76" t="s">
        <v>540</v>
      </c>
      <c r="D16" s="77">
        <v>301651405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116632304</v>
      </c>
      <c r="L16" s="79">
        <v>418283709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80"/>
      <c r="S16" s="78">
        <v>306032974</v>
      </c>
      <c r="T16" s="78">
        <v>109412606</v>
      </c>
      <c r="U16" s="81">
        <v>415445580</v>
      </c>
      <c r="V16" s="82">
        <v>0</v>
      </c>
    </row>
    <row r="17" spans="1:22" ht="12.75">
      <c r="A17" s="48"/>
      <c r="B17" s="83" t="s">
        <v>580</v>
      </c>
      <c r="C17" s="84"/>
      <c r="D17" s="85">
        <f aca="true" t="shared" si="1" ref="D17:V17">SUM(D13:D16)</f>
        <v>2364351725</v>
      </c>
      <c r="E17" s="86">
        <f t="shared" si="1"/>
        <v>2392192091</v>
      </c>
      <c r="F17" s="86">
        <f t="shared" si="1"/>
        <v>1193523778</v>
      </c>
      <c r="G17" s="86">
        <f t="shared" si="1"/>
        <v>0</v>
      </c>
      <c r="H17" s="86">
        <f t="shared" si="1"/>
        <v>0</v>
      </c>
      <c r="I17" s="86">
        <f t="shared" si="1"/>
        <v>32090800</v>
      </c>
      <c r="J17" s="86">
        <f t="shared" si="1"/>
        <v>1488011742</v>
      </c>
      <c r="K17" s="86">
        <f t="shared" si="1"/>
        <v>1781576167</v>
      </c>
      <c r="L17" s="87">
        <f t="shared" si="1"/>
        <v>9251746303</v>
      </c>
      <c r="M17" s="85">
        <f t="shared" si="1"/>
        <v>1403466397</v>
      </c>
      <c r="N17" s="86">
        <f t="shared" si="1"/>
        <v>3693754091</v>
      </c>
      <c r="O17" s="86">
        <f t="shared" si="1"/>
        <v>1284580632</v>
      </c>
      <c r="P17" s="86">
        <f t="shared" si="1"/>
        <v>414255613</v>
      </c>
      <c r="Q17" s="86">
        <f t="shared" si="1"/>
        <v>257201869</v>
      </c>
      <c r="R17" s="86">
        <f t="shared" si="1"/>
        <v>0</v>
      </c>
      <c r="S17" s="86">
        <f t="shared" si="1"/>
        <v>1583078022</v>
      </c>
      <c r="T17" s="86">
        <f t="shared" si="1"/>
        <v>742640413</v>
      </c>
      <c r="U17" s="88">
        <f t="shared" si="1"/>
        <v>9378977037</v>
      </c>
      <c r="V17" s="89">
        <f t="shared" si="1"/>
        <v>334209024</v>
      </c>
    </row>
    <row r="18" spans="1:22" ht="13.5">
      <c r="A18" s="47" t="s">
        <v>564</v>
      </c>
      <c r="B18" s="75" t="s">
        <v>64</v>
      </c>
      <c r="C18" s="76" t="s">
        <v>65</v>
      </c>
      <c r="D18" s="77">
        <v>992468830</v>
      </c>
      <c r="E18" s="78">
        <v>885259056</v>
      </c>
      <c r="F18" s="78">
        <v>349671168</v>
      </c>
      <c r="G18" s="78">
        <v>0</v>
      </c>
      <c r="H18" s="78">
        <v>0</v>
      </c>
      <c r="I18" s="78">
        <v>55906819</v>
      </c>
      <c r="J18" s="78">
        <v>197996758</v>
      </c>
      <c r="K18" s="78">
        <v>919689065</v>
      </c>
      <c r="L18" s="79">
        <v>3400991696</v>
      </c>
      <c r="M18" s="77">
        <v>608220511</v>
      </c>
      <c r="N18" s="78">
        <v>1191673228</v>
      </c>
      <c r="O18" s="78">
        <v>462286313</v>
      </c>
      <c r="P18" s="78">
        <v>253997308</v>
      </c>
      <c r="Q18" s="78">
        <v>133870243</v>
      </c>
      <c r="R18" s="80"/>
      <c r="S18" s="78">
        <v>518240936</v>
      </c>
      <c r="T18" s="78">
        <v>265618447</v>
      </c>
      <c r="U18" s="81">
        <v>3433906986</v>
      </c>
      <c r="V18" s="82">
        <v>197490064</v>
      </c>
    </row>
    <row r="19" spans="1:22" ht="13.5">
      <c r="A19" s="47" t="s">
        <v>564</v>
      </c>
      <c r="B19" s="75" t="s">
        <v>200</v>
      </c>
      <c r="C19" s="76" t="s">
        <v>201</v>
      </c>
      <c r="D19" s="77">
        <v>445076864</v>
      </c>
      <c r="E19" s="78">
        <v>343657306</v>
      </c>
      <c r="F19" s="78">
        <v>0</v>
      </c>
      <c r="G19" s="78">
        <v>0</v>
      </c>
      <c r="H19" s="78">
        <v>0</v>
      </c>
      <c r="I19" s="78">
        <v>63386549</v>
      </c>
      <c r="J19" s="78">
        <v>500198682</v>
      </c>
      <c r="K19" s="78">
        <v>597662141</v>
      </c>
      <c r="L19" s="79">
        <v>1949981542</v>
      </c>
      <c r="M19" s="77">
        <v>603393877</v>
      </c>
      <c r="N19" s="78">
        <v>225597773</v>
      </c>
      <c r="O19" s="78">
        <v>381600837</v>
      </c>
      <c r="P19" s="78">
        <v>70411566</v>
      </c>
      <c r="Q19" s="78">
        <v>84372343</v>
      </c>
      <c r="R19" s="80"/>
      <c r="S19" s="78">
        <v>268584800</v>
      </c>
      <c r="T19" s="78">
        <v>215050005</v>
      </c>
      <c r="U19" s="81">
        <v>1849011201</v>
      </c>
      <c r="V19" s="82">
        <v>131536000</v>
      </c>
    </row>
    <row r="20" spans="1:22" ht="13.5">
      <c r="A20" s="47" t="s">
        <v>564</v>
      </c>
      <c r="B20" s="75" t="s">
        <v>202</v>
      </c>
      <c r="C20" s="76" t="s">
        <v>203</v>
      </c>
      <c r="D20" s="77">
        <v>637703487</v>
      </c>
      <c r="E20" s="78">
        <v>591568796</v>
      </c>
      <c r="F20" s="78">
        <v>270902654</v>
      </c>
      <c r="G20" s="78">
        <v>0</v>
      </c>
      <c r="H20" s="78">
        <v>0</v>
      </c>
      <c r="I20" s="78">
        <v>45771811</v>
      </c>
      <c r="J20" s="78">
        <v>252675384</v>
      </c>
      <c r="K20" s="78">
        <v>420193499</v>
      </c>
      <c r="L20" s="79">
        <v>2218815631</v>
      </c>
      <c r="M20" s="77">
        <v>266234464</v>
      </c>
      <c r="N20" s="78">
        <v>764944289</v>
      </c>
      <c r="O20" s="78">
        <v>362406318</v>
      </c>
      <c r="P20" s="78">
        <v>74884143</v>
      </c>
      <c r="Q20" s="78">
        <v>79873388</v>
      </c>
      <c r="R20" s="80"/>
      <c r="S20" s="78">
        <v>372573561</v>
      </c>
      <c r="T20" s="78">
        <v>123454111</v>
      </c>
      <c r="U20" s="81">
        <v>2044370274</v>
      </c>
      <c r="V20" s="82">
        <v>200623450</v>
      </c>
    </row>
    <row r="21" spans="1:22" ht="13.5">
      <c r="A21" s="47" t="s">
        <v>565</v>
      </c>
      <c r="B21" s="75" t="s">
        <v>549</v>
      </c>
      <c r="C21" s="76" t="s">
        <v>550</v>
      </c>
      <c r="D21" s="77">
        <v>13931000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53247828</v>
      </c>
      <c r="L21" s="79">
        <v>67178828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80"/>
      <c r="S21" s="78">
        <v>236516000</v>
      </c>
      <c r="T21" s="78">
        <v>9107699</v>
      </c>
      <c r="U21" s="81">
        <v>245623699</v>
      </c>
      <c r="V21" s="82">
        <v>2759000</v>
      </c>
    </row>
    <row r="22" spans="1:22" ht="12.75">
      <c r="A22" s="48"/>
      <c r="B22" s="83" t="s">
        <v>581</v>
      </c>
      <c r="C22" s="84"/>
      <c r="D22" s="85">
        <f aca="true" t="shared" si="2" ref="D22:V22">SUM(D18:D21)</f>
        <v>2089180181</v>
      </c>
      <c r="E22" s="86">
        <f t="shared" si="2"/>
        <v>1820485158</v>
      </c>
      <c r="F22" s="86">
        <f t="shared" si="2"/>
        <v>620573822</v>
      </c>
      <c r="G22" s="86">
        <f t="shared" si="2"/>
        <v>0</v>
      </c>
      <c r="H22" s="86">
        <f t="shared" si="2"/>
        <v>0</v>
      </c>
      <c r="I22" s="86">
        <f t="shared" si="2"/>
        <v>165065179</v>
      </c>
      <c r="J22" s="86">
        <f t="shared" si="2"/>
        <v>950870824</v>
      </c>
      <c r="K22" s="86">
        <f t="shared" si="2"/>
        <v>1990792533</v>
      </c>
      <c r="L22" s="87">
        <f t="shared" si="2"/>
        <v>7636967697</v>
      </c>
      <c r="M22" s="85">
        <f t="shared" si="2"/>
        <v>1477848852</v>
      </c>
      <c r="N22" s="86">
        <f t="shared" si="2"/>
        <v>2182215290</v>
      </c>
      <c r="O22" s="86">
        <f t="shared" si="2"/>
        <v>1206293468</v>
      </c>
      <c r="P22" s="86">
        <f t="shared" si="2"/>
        <v>399293017</v>
      </c>
      <c r="Q22" s="86">
        <f t="shared" si="2"/>
        <v>298115974</v>
      </c>
      <c r="R22" s="86">
        <f t="shared" si="2"/>
        <v>0</v>
      </c>
      <c r="S22" s="86">
        <f t="shared" si="2"/>
        <v>1395915297</v>
      </c>
      <c r="T22" s="86">
        <f t="shared" si="2"/>
        <v>613230262</v>
      </c>
      <c r="U22" s="88">
        <f t="shared" si="2"/>
        <v>7572912160</v>
      </c>
      <c r="V22" s="89">
        <f t="shared" si="2"/>
        <v>532408514</v>
      </c>
    </row>
    <row r="23" spans="1:22" ht="12.75">
      <c r="A23" s="49"/>
      <c r="B23" s="90" t="s">
        <v>582</v>
      </c>
      <c r="C23" s="91"/>
      <c r="D23" s="92">
        <f aca="true" t="shared" si="3" ref="D23:V23">SUM(D9:D11,D13:D16,D18:D21)</f>
        <v>44865139190</v>
      </c>
      <c r="E23" s="93">
        <f t="shared" si="3"/>
        <v>39333668853</v>
      </c>
      <c r="F23" s="93">
        <f t="shared" si="3"/>
        <v>16965320676</v>
      </c>
      <c r="G23" s="93">
        <f t="shared" si="3"/>
        <v>0</v>
      </c>
      <c r="H23" s="93">
        <f t="shared" si="3"/>
        <v>0</v>
      </c>
      <c r="I23" s="93">
        <f t="shared" si="3"/>
        <v>7419621360</v>
      </c>
      <c r="J23" s="93">
        <f t="shared" si="3"/>
        <v>13864271234</v>
      </c>
      <c r="K23" s="93">
        <f t="shared" si="3"/>
        <v>51189517711</v>
      </c>
      <c r="L23" s="94">
        <f t="shared" si="3"/>
        <v>173637539024</v>
      </c>
      <c r="M23" s="92">
        <f t="shared" si="3"/>
        <v>32010742950</v>
      </c>
      <c r="N23" s="93">
        <f t="shared" si="3"/>
        <v>55901498297</v>
      </c>
      <c r="O23" s="93">
        <f t="shared" si="3"/>
        <v>23362020597</v>
      </c>
      <c r="P23" s="93">
        <f t="shared" si="3"/>
        <v>9960583242</v>
      </c>
      <c r="Q23" s="93">
        <f t="shared" si="3"/>
        <v>6276881225</v>
      </c>
      <c r="R23" s="93">
        <f t="shared" si="3"/>
        <v>0</v>
      </c>
      <c r="S23" s="93">
        <f t="shared" si="3"/>
        <v>27738447576</v>
      </c>
      <c r="T23" s="93">
        <f t="shared" si="3"/>
        <v>19496305586</v>
      </c>
      <c r="U23" s="95">
        <f t="shared" si="3"/>
        <v>174746479473</v>
      </c>
      <c r="V23" s="89">
        <f t="shared" si="3"/>
        <v>6955097402</v>
      </c>
    </row>
    <row r="24" spans="1:22" ht="13.5">
      <c r="A24" s="50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</row>
    <row r="25" spans="1:22" ht="13.5">
      <c r="A25" s="51"/>
      <c r="B25" s="128" t="s">
        <v>41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97"/>
      <c r="V25" s="98"/>
    </row>
    <row r="26" spans="1:22" ht="12.75">
      <c r="A26" s="50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/>
    </row>
    <row r="27" spans="1:22" ht="12.75">
      <c r="A27" s="50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8"/>
    </row>
    <row r="28" spans="1:22" ht="12.75">
      <c r="A28" s="50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8"/>
    </row>
    <row r="29" spans="1:22" ht="12.75">
      <c r="A29" s="50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/>
    </row>
    <row r="30" spans="1:22" ht="12.75">
      <c r="A30" s="50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8"/>
    </row>
    <row r="31" spans="1:22" ht="12.75">
      <c r="A31" s="50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</row>
    <row r="32" spans="1:22" ht="12.75">
      <c r="A32" s="50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8"/>
    </row>
    <row r="33" spans="1:22" ht="12.75">
      <c r="A33" s="50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</row>
    <row r="34" spans="1:22" ht="12.75">
      <c r="A34" s="5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</row>
    <row r="35" spans="1:22" ht="12.75">
      <c r="A35" s="50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8"/>
    </row>
    <row r="36" spans="1:22" ht="12.75">
      <c r="A36" s="50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ht="12.75">
      <c r="A37" s="50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8"/>
    </row>
    <row r="38" spans="1:22" ht="12.75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2.75">
      <c r="A39" s="5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8"/>
    </row>
    <row r="40" spans="1:22" ht="12.75">
      <c r="A40" s="5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ht="12.75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ht="12.75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2.75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25:T25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583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562</v>
      </c>
      <c r="B9" s="75" t="s">
        <v>49</v>
      </c>
      <c r="C9" s="76" t="s">
        <v>50</v>
      </c>
      <c r="D9" s="77">
        <v>11615608050</v>
      </c>
      <c r="E9" s="78">
        <v>11769212570</v>
      </c>
      <c r="F9" s="78">
        <v>3439925680</v>
      </c>
      <c r="G9" s="78">
        <v>0</v>
      </c>
      <c r="H9" s="78">
        <v>0</v>
      </c>
      <c r="I9" s="78">
        <v>875304090</v>
      </c>
      <c r="J9" s="78">
        <v>2942496240</v>
      </c>
      <c r="K9" s="78">
        <v>12897235820</v>
      </c>
      <c r="L9" s="79">
        <v>43539782450</v>
      </c>
      <c r="M9" s="77">
        <v>9989805190</v>
      </c>
      <c r="N9" s="78">
        <v>15779561730</v>
      </c>
      <c r="O9" s="78">
        <v>6104399190</v>
      </c>
      <c r="P9" s="78">
        <v>1476124130</v>
      </c>
      <c r="Q9" s="78">
        <v>943020120</v>
      </c>
      <c r="R9" s="80"/>
      <c r="S9" s="78">
        <v>4426642040</v>
      </c>
      <c r="T9" s="78">
        <v>5905579490</v>
      </c>
      <c r="U9" s="81">
        <v>44625131890</v>
      </c>
      <c r="V9" s="82">
        <v>3547210000</v>
      </c>
    </row>
    <row r="10" spans="1:22" ht="12.75">
      <c r="A10" s="48"/>
      <c r="B10" s="83" t="s">
        <v>563</v>
      </c>
      <c r="C10" s="84"/>
      <c r="D10" s="85">
        <f aca="true" t="shared" si="0" ref="D10:V10">D9</f>
        <v>11615608050</v>
      </c>
      <c r="E10" s="86">
        <f t="shared" si="0"/>
        <v>11769212570</v>
      </c>
      <c r="F10" s="86">
        <f t="shared" si="0"/>
        <v>3439925680</v>
      </c>
      <c r="G10" s="86">
        <f t="shared" si="0"/>
        <v>0</v>
      </c>
      <c r="H10" s="86">
        <f t="shared" si="0"/>
        <v>0</v>
      </c>
      <c r="I10" s="86">
        <f t="shared" si="0"/>
        <v>875304090</v>
      </c>
      <c r="J10" s="86">
        <f t="shared" si="0"/>
        <v>2942496240</v>
      </c>
      <c r="K10" s="86">
        <f t="shared" si="0"/>
        <v>12897235820</v>
      </c>
      <c r="L10" s="87">
        <f t="shared" si="0"/>
        <v>43539782450</v>
      </c>
      <c r="M10" s="85">
        <f t="shared" si="0"/>
        <v>9989805190</v>
      </c>
      <c r="N10" s="86">
        <f t="shared" si="0"/>
        <v>15779561730</v>
      </c>
      <c r="O10" s="86">
        <f t="shared" si="0"/>
        <v>6104399190</v>
      </c>
      <c r="P10" s="86">
        <f t="shared" si="0"/>
        <v>1476124130</v>
      </c>
      <c r="Q10" s="86">
        <f t="shared" si="0"/>
        <v>943020120</v>
      </c>
      <c r="R10" s="86">
        <f t="shared" si="0"/>
        <v>0</v>
      </c>
      <c r="S10" s="86">
        <f t="shared" si="0"/>
        <v>4426642040</v>
      </c>
      <c r="T10" s="86">
        <f t="shared" si="0"/>
        <v>5905579490</v>
      </c>
      <c r="U10" s="88">
        <f t="shared" si="0"/>
        <v>44625131890</v>
      </c>
      <c r="V10" s="89">
        <f t="shared" si="0"/>
        <v>3547210000</v>
      </c>
    </row>
    <row r="11" spans="1:22" ht="13.5">
      <c r="A11" s="47" t="s">
        <v>564</v>
      </c>
      <c r="B11" s="75" t="s">
        <v>204</v>
      </c>
      <c r="C11" s="76" t="s">
        <v>205</v>
      </c>
      <c r="D11" s="77">
        <v>140296395</v>
      </c>
      <c r="E11" s="78">
        <v>0</v>
      </c>
      <c r="F11" s="78">
        <v>0</v>
      </c>
      <c r="G11" s="78">
        <v>0</v>
      </c>
      <c r="H11" s="78">
        <v>0</v>
      </c>
      <c r="I11" s="78">
        <v>381185</v>
      </c>
      <c r="J11" s="78">
        <v>1823283</v>
      </c>
      <c r="K11" s="78">
        <v>172517388</v>
      </c>
      <c r="L11" s="79">
        <v>315018251</v>
      </c>
      <c r="M11" s="77">
        <v>106507222</v>
      </c>
      <c r="N11" s="78">
        <v>0</v>
      </c>
      <c r="O11" s="78">
        <v>0</v>
      </c>
      <c r="P11" s="78">
        <v>0</v>
      </c>
      <c r="Q11" s="78">
        <v>10414232</v>
      </c>
      <c r="R11" s="80"/>
      <c r="S11" s="78">
        <v>175125100</v>
      </c>
      <c r="T11" s="78">
        <v>40731794</v>
      </c>
      <c r="U11" s="81">
        <v>332778348</v>
      </c>
      <c r="V11" s="82">
        <v>31237900</v>
      </c>
    </row>
    <row r="12" spans="1:22" ht="13.5">
      <c r="A12" s="47" t="s">
        <v>564</v>
      </c>
      <c r="B12" s="75" t="s">
        <v>206</v>
      </c>
      <c r="C12" s="76" t="s">
        <v>207</v>
      </c>
      <c r="D12" s="77">
        <v>98389286</v>
      </c>
      <c r="E12" s="78">
        <v>0</v>
      </c>
      <c r="F12" s="78">
        <v>0</v>
      </c>
      <c r="G12" s="78">
        <v>0</v>
      </c>
      <c r="H12" s="78">
        <v>0</v>
      </c>
      <c r="I12" s="78">
        <v>34240</v>
      </c>
      <c r="J12" s="78">
        <v>4280000</v>
      </c>
      <c r="K12" s="78">
        <v>140933608</v>
      </c>
      <c r="L12" s="79">
        <v>243637134</v>
      </c>
      <c r="M12" s="77">
        <v>8069191</v>
      </c>
      <c r="N12" s="78">
        <v>0</v>
      </c>
      <c r="O12" s="78">
        <v>0</v>
      </c>
      <c r="P12" s="78">
        <v>0</v>
      </c>
      <c r="Q12" s="78">
        <v>25680</v>
      </c>
      <c r="R12" s="80"/>
      <c r="S12" s="78">
        <v>161816629</v>
      </c>
      <c r="T12" s="78">
        <v>21233680</v>
      </c>
      <c r="U12" s="81">
        <v>191145180</v>
      </c>
      <c r="V12" s="82">
        <v>36573000</v>
      </c>
    </row>
    <row r="13" spans="1:22" ht="13.5">
      <c r="A13" s="47" t="s">
        <v>564</v>
      </c>
      <c r="B13" s="75" t="s">
        <v>208</v>
      </c>
      <c r="C13" s="76" t="s">
        <v>209</v>
      </c>
      <c r="D13" s="77">
        <v>92989368</v>
      </c>
      <c r="E13" s="78">
        <v>38997996</v>
      </c>
      <c r="F13" s="78">
        <v>0</v>
      </c>
      <c r="G13" s="78">
        <v>0</v>
      </c>
      <c r="H13" s="78">
        <v>0</v>
      </c>
      <c r="I13" s="78">
        <v>474456</v>
      </c>
      <c r="J13" s="78">
        <v>962496</v>
      </c>
      <c r="K13" s="78">
        <v>96110820</v>
      </c>
      <c r="L13" s="79">
        <v>229535136</v>
      </c>
      <c r="M13" s="77">
        <v>28437216</v>
      </c>
      <c r="N13" s="78">
        <v>44741724</v>
      </c>
      <c r="O13" s="78">
        <v>0</v>
      </c>
      <c r="P13" s="78">
        <v>0</v>
      </c>
      <c r="Q13" s="78">
        <v>2749236</v>
      </c>
      <c r="R13" s="80"/>
      <c r="S13" s="78">
        <v>122785966</v>
      </c>
      <c r="T13" s="78">
        <v>29808132</v>
      </c>
      <c r="U13" s="81">
        <v>228522274</v>
      </c>
      <c r="V13" s="82">
        <v>24914004</v>
      </c>
    </row>
    <row r="14" spans="1:22" ht="13.5">
      <c r="A14" s="47" t="s">
        <v>564</v>
      </c>
      <c r="B14" s="75" t="s">
        <v>210</v>
      </c>
      <c r="C14" s="76" t="s">
        <v>211</v>
      </c>
      <c r="D14" s="77">
        <v>488520912</v>
      </c>
      <c r="E14" s="78">
        <v>110893277</v>
      </c>
      <c r="F14" s="78">
        <v>0</v>
      </c>
      <c r="G14" s="78">
        <v>0</v>
      </c>
      <c r="H14" s="78">
        <v>0</v>
      </c>
      <c r="I14" s="78">
        <v>0</v>
      </c>
      <c r="J14" s="78">
        <v>4280000</v>
      </c>
      <c r="K14" s="78">
        <v>522273070</v>
      </c>
      <c r="L14" s="79">
        <v>1125967259</v>
      </c>
      <c r="M14" s="77">
        <v>478550783</v>
      </c>
      <c r="N14" s="78">
        <v>154587921</v>
      </c>
      <c r="O14" s="78">
        <v>0</v>
      </c>
      <c r="P14" s="78">
        <v>0</v>
      </c>
      <c r="Q14" s="78">
        <v>65563983</v>
      </c>
      <c r="R14" s="80"/>
      <c r="S14" s="78">
        <v>311766081</v>
      </c>
      <c r="T14" s="78">
        <v>78550412</v>
      </c>
      <c r="U14" s="81">
        <v>1089019180</v>
      </c>
      <c r="V14" s="82">
        <v>80405997</v>
      </c>
    </row>
    <row r="15" spans="1:22" ht="13.5">
      <c r="A15" s="47" t="s">
        <v>565</v>
      </c>
      <c r="B15" s="75" t="s">
        <v>495</v>
      </c>
      <c r="C15" s="76" t="s">
        <v>496</v>
      </c>
      <c r="D15" s="77">
        <v>411461270</v>
      </c>
      <c r="E15" s="78">
        <v>0</v>
      </c>
      <c r="F15" s="78">
        <v>153076172</v>
      </c>
      <c r="G15" s="78">
        <v>0</v>
      </c>
      <c r="H15" s="78">
        <v>0</v>
      </c>
      <c r="I15" s="78">
        <v>2648063</v>
      </c>
      <c r="J15" s="78">
        <v>42329485</v>
      </c>
      <c r="K15" s="78">
        <v>733463998</v>
      </c>
      <c r="L15" s="79">
        <v>1342978988</v>
      </c>
      <c r="M15" s="77">
        <v>0</v>
      </c>
      <c r="N15" s="78">
        <v>0</v>
      </c>
      <c r="O15" s="78">
        <v>580511010</v>
      </c>
      <c r="P15" s="78">
        <v>98183365</v>
      </c>
      <c r="Q15" s="78">
        <v>0</v>
      </c>
      <c r="R15" s="80"/>
      <c r="S15" s="78">
        <v>524477118</v>
      </c>
      <c r="T15" s="78">
        <v>13780955</v>
      </c>
      <c r="U15" s="81">
        <v>1216952448</v>
      </c>
      <c r="V15" s="82">
        <v>293302800</v>
      </c>
    </row>
    <row r="16" spans="1:22" ht="12.75">
      <c r="A16" s="48"/>
      <c r="B16" s="83" t="s">
        <v>584</v>
      </c>
      <c r="C16" s="84"/>
      <c r="D16" s="85">
        <f aca="true" t="shared" si="1" ref="D16:V16">SUM(D11:D15)</f>
        <v>1231657231</v>
      </c>
      <c r="E16" s="86">
        <f t="shared" si="1"/>
        <v>149891273</v>
      </c>
      <c r="F16" s="86">
        <f t="shared" si="1"/>
        <v>153076172</v>
      </c>
      <c r="G16" s="86">
        <f t="shared" si="1"/>
        <v>0</v>
      </c>
      <c r="H16" s="86">
        <f t="shared" si="1"/>
        <v>0</v>
      </c>
      <c r="I16" s="86">
        <f t="shared" si="1"/>
        <v>3537944</v>
      </c>
      <c r="J16" s="86">
        <f t="shared" si="1"/>
        <v>53675264</v>
      </c>
      <c r="K16" s="86">
        <f t="shared" si="1"/>
        <v>1665298884</v>
      </c>
      <c r="L16" s="87">
        <f t="shared" si="1"/>
        <v>3257136768</v>
      </c>
      <c r="M16" s="85">
        <f t="shared" si="1"/>
        <v>621564412</v>
      </c>
      <c r="N16" s="86">
        <f t="shared" si="1"/>
        <v>199329645</v>
      </c>
      <c r="O16" s="86">
        <f t="shared" si="1"/>
        <v>580511010</v>
      </c>
      <c r="P16" s="86">
        <f t="shared" si="1"/>
        <v>98183365</v>
      </c>
      <c r="Q16" s="86">
        <f t="shared" si="1"/>
        <v>78753131</v>
      </c>
      <c r="R16" s="86">
        <f t="shared" si="1"/>
        <v>0</v>
      </c>
      <c r="S16" s="86">
        <f t="shared" si="1"/>
        <v>1295970894</v>
      </c>
      <c r="T16" s="86">
        <f t="shared" si="1"/>
        <v>184104973</v>
      </c>
      <c r="U16" s="88">
        <f t="shared" si="1"/>
        <v>3058417430</v>
      </c>
      <c r="V16" s="89">
        <f t="shared" si="1"/>
        <v>466433701</v>
      </c>
    </row>
    <row r="17" spans="1:22" ht="13.5">
      <c r="A17" s="47" t="s">
        <v>564</v>
      </c>
      <c r="B17" s="75" t="s">
        <v>212</v>
      </c>
      <c r="C17" s="76" t="s">
        <v>213</v>
      </c>
      <c r="D17" s="77">
        <v>91182259</v>
      </c>
      <c r="E17" s="78">
        <v>1727800</v>
      </c>
      <c r="F17" s="78">
        <v>0</v>
      </c>
      <c r="G17" s="78">
        <v>0</v>
      </c>
      <c r="H17" s="78">
        <v>0</v>
      </c>
      <c r="I17" s="78">
        <v>7208000</v>
      </c>
      <c r="J17" s="78">
        <v>795000</v>
      </c>
      <c r="K17" s="78">
        <v>81450400</v>
      </c>
      <c r="L17" s="79">
        <v>182363459</v>
      </c>
      <c r="M17" s="77">
        <v>42400000</v>
      </c>
      <c r="N17" s="78">
        <v>0</v>
      </c>
      <c r="O17" s="78">
        <v>0</v>
      </c>
      <c r="P17" s="78">
        <v>0</v>
      </c>
      <c r="Q17" s="78">
        <v>2915000</v>
      </c>
      <c r="R17" s="80"/>
      <c r="S17" s="78">
        <v>121661500</v>
      </c>
      <c r="T17" s="78">
        <v>6482960</v>
      </c>
      <c r="U17" s="81">
        <v>173459460</v>
      </c>
      <c r="V17" s="82">
        <v>43913680</v>
      </c>
    </row>
    <row r="18" spans="1:22" ht="13.5">
      <c r="A18" s="47" t="s">
        <v>564</v>
      </c>
      <c r="B18" s="75" t="s">
        <v>214</v>
      </c>
      <c r="C18" s="76" t="s">
        <v>215</v>
      </c>
      <c r="D18" s="77">
        <v>153784291</v>
      </c>
      <c r="E18" s="78">
        <v>127288999</v>
      </c>
      <c r="F18" s="78">
        <v>0</v>
      </c>
      <c r="G18" s="78">
        <v>0</v>
      </c>
      <c r="H18" s="78">
        <v>0</v>
      </c>
      <c r="I18" s="78">
        <v>2809256</v>
      </c>
      <c r="J18" s="78">
        <v>809418</v>
      </c>
      <c r="K18" s="78">
        <v>185687634</v>
      </c>
      <c r="L18" s="79">
        <v>470379598</v>
      </c>
      <c r="M18" s="77">
        <v>226657749</v>
      </c>
      <c r="N18" s="78">
        <v>111761305</v>
      </c>
      <c r="O18" s="78">
        <v>0</v>
      </c>
      <c r="P18" s="78">
        <v>0</v>
      </c>
      <c r="Q18" s="78">
        <v>7539699</v>
      </c>
      <c r="R18" s="80"/>
      <c r="S18" s="78">
        <v>95971400</v>
      </c>
      <c r="T18" s="78">
        <v>28558948</v>
      </c>
      <c r="U18" s="81">
        <v>470489101</v>
      </c>
      <c r="V18" s="82">
        <v>23358600</v>
      </c>
    </row>
    <row r="19" spans="1:22" ht="13.5">
      <c r="A19" s="47" t="s">
        <v>564</v>
      </c>
      <c r="B19" s="75" t="s">
        <v>216</v>
      </c>
      <c r="C19" s="76" t="s">
        <v>217</v>
      </c>
      <c r="D19" s="77">
        <v>49136719</v>
      </c>
      <c r="E19" s="78">
        <v>75023613</v>
      </c>
      <c r="F19" s="78">
        <v>0</v>
      </c>
      <c r="G19" s="78">
        <v>0</v>
      </c>
      <c r="H19" s="78">
        <v>0</v>
      </c>
      <c r="I19" s="78">
        <v>0</v>
      </c>
      <c r="J19" s="78">
        <v>7740423</v>
      </c>
      <c r="K19" s="78">
        <v>36941800</v>
      </c>
      <c r="L19" s="79">
        <v>168842555</v>
      </c>
      <c r="M19" s="77">
        <v>18900630</v>
      </c>
      <c r="N19" s="78">
        <v>90825637</v>
      </c>
      <c r="O19" s="78">
        <v>0</v>
      </c>
      <c r="P19" s="78">
        <v>0</v>
      </c>
      <c r="Q19" s="78">
        <v>4132980</v>
      </c>
      <c r="R19" s="80"/>
      <c r="S19" s="78">
        <v>47267000</v>
      </c>
      <c r="T19" s="78">
        <v>20978185</v>
      </c>
      <c r="U19" s="81">
        <v>182104432</v>
      </c>
      <c r="V19" s="82">
        <v>22635000</v>
      </c>
    </row>
    <row r="20" spans="1:22" ht="13.5">
      <c r="A20" s="47" t="s">
        <v>564</v>
      </c>
      <c r="B20" s="75" t="s">
        <v>218</v>
      </c>
      <c r="C20" s="76" t="s">
        <v>219</v>
      </c>
      <c r="D20" s="77">
        <v>36551074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1648978</v>
      </c>
      <c r="K20" s="78">
        <v>22681001</v>
      </c>
      <c r="L20" s="79">
        <v>60881053</v>
      </c>
      <c r="M20" s="77">
        <v>7495352</v>
      </c>
      <c r="N20" s="78">
        <v>0</v>
      </c>
      <c r="O20" s="78">
        <v>0</v>
      </c>
      <c r="P20" s="78">
        <v>0</v>
      </c>
      <c r="Q20" s="78">
        <v>83522</v>
      </c>
      <c r="R20" s="80"/>
      <c r="S20" s="78">
        <v>44325000</v>
      </c>
      <c r="T20" s="78">
        <v>4148668</v>
      </c>
      <c r="U20" s="81">
        <v>56052542</v>
      </c>
      <c r="V20" s="82">
        <v>12295000</v>
      </c>
    </row>
    <row r="21" spans="1:22" ht="13.5">
      <c r="A21" s="47" t="s">
        <v>564</v>
      </c>
      <c r="B21" s="75" t="s">
        <v>66</v>
      </c>
      <c r="C21" s="76" t="s">
        <v>67</v>
      </c>
      <c r="D21" s="77">
        <v>1630748306</v>
      </c>
      <c r="E21" s="78">
        <v>2112661508</v>
      </c>
      <c r="F21" s="78">
        <v>704220503</v>
      </c>
      <c r="G21" s="78">
        <v>0</v>
      </c>
      <c r="H21" s="78">
        <v>0</v>
      </c>
      <c r="I21" s="78">
        <v>24371319</v>
      </c>
      <c r="J21" s="78">
        <v>130099350</v>
      </c>
      <c r="K21" s="78">
        <v>1302242354</v>
      </c>
      <c r="L21" s="79">
        <v>5904343340</v>
      </c>
      <c r="M21" s="77">
        <v>1339633297</v>
      </c>
      <c r="N21" s="78">
        <v>2781218629</v>
      </c>
      <c r="O21" s="78">
        <v>794896404</v>
      </c>
      <c r="P21" s="78">
        <v>160382945</v>
      </c>
      <c r="Q21" s="78">
        <v>122731401</v>
      </c>
      <c r="R21" s="80"/>
      <c r="S21" s="78">
        <v>724435690</v>
      </c>
      <c r="T21" s="78">
        <v>418591108</v>
      </c>
      <c r="U21" s="81">
        <v>6341889474</v>
      </c>
      <c r="V21" s="82">
        <v>487849400</v>
      </c>
    </row>
    <row r="22" spans="1:22" ht="13.5">
      <c r="A22" s="47" t="s">
        <v>564</v>
      </c>
      <c r="B22" s="75" t="s">
        <v>220</v>
      </c>
      <c r="C22" s="76" t="s">
        <v>221</v>
      </c>
      <c r="D22" s="77">
        <v>54147874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3579753</v>
      </c>
      <c r="K22" s="78">
        <v>63589397</v>
      </c>
      <c r="L22" s="79">
        <v>121317024</v>
      </c>
      <c r="M22" s="77">
        <v>20968520</v>
      </c>
      <c r="N22" s="78">
        <v>0</v>
      </c>
      <c r="O22" s="78">
        <v>0</v>
      </c>
      <c r="P22" s="78">
        <v>0</v>
      </c>
      <c r="Q22" s="78">
        <v>608744</v>
      </c>
      <c r="R22" s="80"/>
      <c r="S22" s="78">
        <v>77240000</v>
      </c>
      <c r="T22" s="78">
        <v>15220403</v>
      </c>
      <c r="U22" s="81">
        <v>114037667</v>
      </c>
      <c r="V22" s="82">
        <v>17027000</v>
      </c>
    </row>
    <row r="23" spans="1:22" ht="13.5">
      <c r="A23" s="47" t="s">
        <v>564</v>
      </c>
      <c r="B23" s="75" t="s">
        <v>222</v>
      </c>
      <c r="C23" s="76" t="s">
        <v>223</v>
      </c>
      <c r="D23" s="77">
        <v>72408984</v>
      </c>
      <c r="E23" s="78">
        <v>0</v>
      </c>
      <c r="F23" s="78">
        <v>0</v>
      </c>
      <c r="G23" s="78">
        <v>0</v>
      </c>
      <c r="H23" s="78">
        <v>0</v>
      </c>
      <c r="I23" s="78">
        <v>200230</v>
      </c>
      <c r="J23" s="78">
        <v>4167906</v>
      </c>
      <c r="K23" s="78">
        <v>66637416</v>
      </c>
      <c r="L23" s="79">
        <v>143414536</v>
      </c>
      <c r="M23" s="77">
        <v>20497138</v>
      </c>
      <c r="N23" s="78">
        <v>0</v>
      </c>
      <c r="O23" s="78">
        <v>0</v>
      </c>
      <c r="P23" s="78">
        <v>0</v>
      </c>
      <c r="Q23" s="78">
        <v>903437</v>
      </c>
      <c r="R23" s="80"/>
      <c r="S23" s="78">
        <v>86222048</v>
      </c>
      <c r="T23" s="78">
        <v>11444390</v>
      </c>
      <c r="U23" s="81">
        <v>119067013</v>
      </c>
      <c r="V23" s="82">
        <v>26733409</v>
      </c>
    </row>
    <row r="24" spans="1:22" ht="13.5">
      <c r="A24" s="47" t="s">
        <v>565</v>
      </c>
      <c r="B24" s="75" t="s">
        <v>497</v>
      </c>
      <c r="C24" s="76" t="s">
        <v>498</v>
      </c>
      <c r="D24" s="77">
        <v>279129186</v>
      </c>
      <c r="E24" s="78">
        <v>0</v>
      </c>
      <c r="F24" s="78">
        <v>162752233</v>
      </c>
      <c r="G24" s="78">
        <v>0</v>
      </c>
      <c r="H24" s="78">
        <v>0</v>
      </c>
      <c r="I24" s="78">
        <v>27550000</v>
      </c>
      <c r="J24" s="78">
        <v>114687421</v>
      </c>
      <c r="K24" s="78">
        <v>350029961</v>
      </c>
      <c r="L24" s="79">
        <v>934148801</v>
      </c>
      <c r="M24" s="77">
        <v>0</v>
      </c>
      <c r="N24" s="78">
        <v>0</v>
      </c>
      <c r="O24" s="78">
        <v>316477490</v>
      </c>
      <c r="P24" s="78">
        <v>36786038</v>
      </c>
      <c r="Q24" s="78">
        <v>0</v>
      </c>
      <c r="R24" s="80"/>
      <c r="S24" s="78">
        <v>315791828</v>
      </c>
      <c r="T24" s="78">
        <v>328030326</v>
      </c>
      <c r="U24" s="81">
        <v>997085682</v>
      </c>
      <c r="V24" s="82">
        <v>198258000</v>
      </c>
    </row>
    <row r="25" spans="1:22" ht="12.75">
      <c r="A25" s="48"/>
      <c r="B25" s="83" t="s">
        <v>585</v>
      </c>
      <c r="C25" s="84"/>
      <c r="D25" s="85">
        <f aca="true" t="shared" si="2" ref="D25:V25">SUM(D17:D24)</f>
        <v>2367088693</v>
      </c>
      <c r="E25" s="86">
        <f t="shared" si="2"/>
        <v>2316701920</v>
      </c>
      <c r="F25" s="86">
        <f t="shared" si="2"/>
        <v>866972736</v>
      </c>
      <c r="G25" s="86">
        <f t="shared" si="2"/>
        <v>0</v>
      </c>
      <c r="H25" s="86">
        <f t="shared" si="2"/>
        <v>0</v>
      </c>
      <c r="I25" s="86">
        <f t="shared" si="2"/>
        <v>62138805</v>
      </c>
      <c r="J25" s="86">
        <f t="shared" si="2"/>
        <v>263528249</v>
      </c>
      <c r="K25" s="86">
        <f t="shared" si="2"/>
        <v>2109259963</v>
      </c>
      <c r="L25" s="87">
        <f t="shared" si="2"/>
        <v>7985690366</v>
      </c>
      <c r="M25" s="85">
        <f t="shared" si="2"/>
        <v>1676552686</v>
      </c>
      <c r="N25" s="86">
        <f t="shared" si="2"/>
        <v>2983805571</v>
      </c>
      <c r="O25" s="86">
        <f t="shared" si="2"/>
        <v>1111373894</v>
      </c>
      <c r="P25" s="86">
        <f t="shared" si="2"/>
        <v>197168983</v>
      </c>
      <c r="Q25" s="86">
        <f t="shared" si="2"/>
        <v>138914783</v>
      </c>
      <c r="R25" s="86">
        <f t="shared" si="2"/>
        <v>0</v>
      </c>
      <c r="S25" s="86">
        <f t="shared" si="2"/>
        <v>1512914466</v>
      </c>
      <c r="T25" s="86">
        <f t="shared" si="2"/>
        <v>833454988</v>
      </c>
      <c r="U25" s="88">
        <f t="shared" si="2"/>
        <v>8454185371</v>
      </c>
      <c r="V25" s="89">
        <f t="shared" si="2"/>
        <v>832070089</v>
      </c>
    </row>
    <row r="26" spans="1:22" ht="13.5">
      <c r="A26" s="47" t="s">
        <v>564</v>
      </c>
      <c r="B26" s="75" t="s">
        <v>224</v>
      </c>
      <c r="C26" s="76" t="s">
        <v>225</v>
      </c>
      <c r="D26" s="77">
        <v>109389608</v>
      </c>
      <c r="E26" s="78">
        <v>0</v>
      </c>
      <c r="F26" s="78">
        <v>0</v>
      </c>
      <c r="G26" s="78">
        <v>0</v>
      </c>
      <c r="H26" s="78">
        <v>0</v>
      </c>
      <c r="I26" s="78">
        <v>872482</v>
      </c>
      <c r="J26" s="78">
        <v>9703753</v>
      </c>
      <c r="K26" s="78">
        <v>91487758</v>
      </c>
      <c r="L26" s="79">
        <v>211453601</v>
      </c>
      <c r="M26" s="77">
        <v>32491243</v>
      </c>
      <c r="N26" s="78">
        <v>0</v>
      </c>
      <c r="O26" s="78">
        <v>0</v>
      </c>
      <c r="P26" s="78">
        <v>0</v>
      </c>
      <c r="Q26" s="78">
        <v>2975923</v>
      </c>
      <c r="R26" s="80"/>
      <c r="S26" s="78">
        <v>146201000</v>
      </c>
      <c r="T26" s="78">
        <v>15281661</v>
      </c>
      <c r="U26" s="81">
        <v>196949827</v>
      </c>
      <c r="V26" s="82">
        <v>30304000</v>
      </c>
    </row>
    <row r="27" spans="1:22" ht="13.5">
      <c r="A27" s="47" t="s">
        <v>564</v>
      </c>
      <c r="B27" s="75" t="s">
        <v>226</v>
      </c>
      <c r="C27" s="76" t="s">
        <v>227</v>
      </c>
      <c r="D27" s="77">
        <v>197272220</v>
      </c>
      <c r="E27" s="78">
        <v>220886157</v>
      </c>
      <c r="F27" s="78">
        <v>0</v>
      </c>
      <c r="G27" s="78">
        <v>0</v>
      </c>
      <c r="H27" s="78">
        <v>0</v>
      </c>
      <c r="I27" s="78">
        <v>993299</v>
      </c>
      <c r="J27" s="78">
        <v>85767816</v>
      </c>
      <c r="K27" s="78">
        <v>133069063</v>
      </c>
      <c r="L27" s="79">
        <v>637988555</v>
      </c>
      <c r="M27" s="77">
        <v>121924655</v>
      </c>
      <c r="N27" s="78">
        <v>270405022</v>
      </c>
      <c r="O27" s="78">
        <v>0</v>
      </c>
      <c r="P27" s="78">
        <v>0</v>
      </c>
      <c r="Q27" s="78">
        <v>9605858</v>
      </c>
      <c r="R27" s="80"/>
      <c r="S27" s="78">
        <v>209687436</v>
      </c>
      <c r="T27" s="78">
        <v>100594132</v>
      </c>
      <c r="U27" s="81">
        <v>712217103</v>
      </c>
      <c r="V27" s="82">
        <v>53752894</v>
      </c>
    </row>
    <row r="28" spans="1:22" ht="13.5">
      <c r="A28" s="47" t="s">
        <v>564</v>
      </c>
      <c r="B28" s="75" t="s">
        <v>228</v>
      </c>
      <c r="C28" s="76" t="s">
        <v>229</v>
      </c>
      <c r="D28" s="77">
        <v>419125476</v>
      </c>
      <c r="E28" s="78">
        <v>300156912</v>
      </c>
      <c r="F28" s="78">
        <v>0</v>
      </c>
      <c r="G28" s="78">
        <v>0</v>
      </c>
      <c r="H28" s="78">
        <v>0</v>
      </c>
      <c r="I28" s="78">
        <v>595524</v>
      </c>
      <c r="J28" s="78">
        <v>80782416</v>
      </c>
      <c r="K28" s="78">
        <v>365009436</v>
      </c>
      <c r="L28" s="79">
        <v>1165669764</v>
      </c>
      <c r="M28" s="77">
        <v>212655216</v>
      </c>
      <c r="N28" s="78">
        <v>421442076</v>
      </c>
      <c r="O28" s="78">
        <v>0</v>
      </c>
      <c r="P28" s="78">
        <v>0</v>
      </c>
      <c r="Q28" s="78">
        <v>29013828</v>
      </c>
      <c r="R28" s="80"/>
      <c r="S28" s="78">
        <v>276787752</v>
      </c>
      <c r="T28" s="78">
        <v>77080632</v>
      </c>
      <c r="U28" s="81">
        <v>1016979504</v>
      </c>
      <c r="V28" s="82">
        <v>73708920</v>
      </c>
    </row>
    <row r="29" spans="1:22" ht="13.5">
      <c r="A29" s="47" t="s">
        <v>565</v>
      </c>
      <c r="B29" s="75" t="s">
        <v>499</v>
      </c>
      <c r="C29" s="76" t="s">
        <v>500</v>
      </c>
      <c r="D29" s="77">
        <v>334497287</v>
      </c>
      <c r="E29" s="78">
        <v>0</v>
      </c>
      <c r="F29" s="78">
        <v>143140542</v>
      </c>
      <c r="G29" s="78">
        <v>0</v>
      </c>
      <c r="H29" s="78">
        <v>0</v>
      </c>
      <c r="I29" s="78">
        <v>0</v>
      </c>
      <c r="J29" s="78">
        <v>183791979</v>
      </c>
      <c r="K29" s="78">
        <v>242387205</v>
      </c>
      <c r="L29" s="79">
        <v>903817013</v>
      </c>
      <c r="M29" s="77">
        <v>0</v>
      </c>
      <c r="N29" s="78">
        <v>0</v>
      </c>
      <c r="O29" s="78">
        <v>277474362</v>
      </c>
      <c r="P29" s="78">
        <v>18806235</v>
      </c>
      <c r="Q29" s="78">
        <v>0</v>
      </c>
      <c r="R29" s="80"/>
      <c r="S29" s="78">
        <v>514234000</v>
      </c>
      <c r="T29" s="78">
        <v>106008018</v>
      </c>
      <c r="U29" s="81">
        <v>916522615</v>
      </c>
      <c r="V29" s="82">
        <v>389299000</v>
      </c>
    </row>
    <row r="30" spans="1:22" ht="12.75">
      <c r="A30" s="48"/>
      <c r="B30" s="83" t="s">
        <v>586</v>
      </c>
      <c r="C30" s="84"/>
      <c r="D30" s="85">
        <f aca="true" t="shared" si="3" ref="D30:V30">SUM(D26:D29)</f>
        <v>1060284591</v>
      </c>
      <c r="E30" s="86">
        <f t="shared" si="3"/>
        <v>521043069</v>
      </c>
      <c r="F30" s="86">
        <f t="shared" si="3"/>
        <v>143140542</v>
      </c>
      <c r="G30" s="86">
        <f t="shared" si="3"/>
        <v>0</v>
      </c>
      <c r="H30" s="86">
        <f t="shared" si="3"/>
        <v>0</v>
      </c>
      <c r="I30" s="86">
        <f t="shared" si="3"/>
        <v>2461305</v>
      </c>
      <c r="J30" s="86">
        <f t="shared" si="3"/>
        <v>360045964</v>
      </c>
      <c r="K30" s="86">
        <f t="shared" si="3"/>
        <v>831953462</v>
      </c>
      <c r="L30" s="87">
        <f t="shared" si="3"/>
        <v>2918928933</v>
      </c>
      <c r="M30" s="85">
        <f t="shared" si="3"/>
        <v>367071114</v>
      </c>
      <c r="N30" s="86">
        <f t="shared" si="3"/>
        <v>691847098</v>
      </c>
      <c r="O30" s="86">
        <f t="shared" si="3"/>
        <v>277474362</v>
      </c>
      <c r="P30" s="86">
        <f t="shared" si="3"/>
        <v>18806235</v>
      </c>
      <c r="Q30" s="86">
        <f t="shared" si="3"/>
        <v>41595609</v>
      </c>
      <c r="R30" s="86">
        <f t="shared" si="3"/>
        <v>0</v>
      </c>
      <c r="S30" s="86">
        <f t="shared" si="3"/>
        <v>1146910188</v>
      </c>
      <c r="T30" s="86">
        <f t="shared" si="3"/>
        <v>298964443</v>
      </c>
      <c r="U30" s="88">
        <f t="shared" si="3"/>
        <v>2842669049</v>
      </c>
      <c r="V30" s="89">
        <f t="shared" si="3"/>
        <v>547064814</v>
      </c>
    </row>
    <row r="31" spans="1:22" ht="13.5">
      <c r="A31" s="47" t="s">
        <v>564</v>
      </c>
      <c r="B31" s="75" t="s">
        <v>230</v>
      </c>
      <c r="C31" s="76" t="s">
        <v>231</v>
      </c>
      <c r="D31" s="77">
        <v>149544122</v>
      </c>
      <c r="E31" s="78">
        <v>115468005</v>
      </c>
      <c r="F31" s="78">
        <v>0</v>
      </c>
      <c r="G31" s="78">
        <v>0</v>
      </c>
      <c r="H31" s="78">
        <v>0</v>
      </c>
      <c r="I31" s="78">
        <v>0</v>
      </c>
      <c r="J31" s="78">
        <v>8054345</v>
      </c>
      <c r="K31" s="78">
        <v>96992668</v>
      </c>
      <c r="L31" s="79">
        <v>370059140</v>
      </c>
      <c r="M31" s="77">
        <v>94073415</v>
      </c>
      <c r="N31" s="78">
        <v>143063749</v>
      </c>
      <c r="O31" s="78">
        <v>0</v>
      </c>
      <c r="P31" s="78">
        <v>0</v>
      </c>
      <c r="Q31" s="78">
        <v>21587267</v>
      </c>
      <c r="R31" s="80"/>
      <c r="S31" s="78">
        <v>72139000</v>
      </c>
      <c r="T31" s="78">
        <v>26237306</v>
      </c>
      <c r="U31" s="81">
        <v>357100737</v>
      </c>
      <c r="V31" s="82">
        <v>16087000</v>
      </c>
    </row>
    <row r="32" spans="1:22" ht="13.5">
      <c r="A32" s="47" t="s">
        <v>564</v>
      </c>
      <c r="B32" s="75" t="s">
        <v>232</v>
      </c>
      <c r="C32" s="76" t="s">
        <v>233</v>
      </c>
      <c r="D32" s="77">
        <v>127820633</v>
      </c>
      <c r="E32" s="78">
        <v>19686820</v>
      </c>
      <c r="F32" s="78">
        <v>0</v>
      </c>
      <c r="G32" s="78">
        <v>0</v>
      </c>
      <c r="H32" s="78">
        <v>0</v>
      </c>
      <c r="I32" s="78">
        <v>0</v>
      </c>
      <c r="J32" s="78">
        <v>2494062</v>
      </c>
      <c r="K32" s="78">
        <v>47535561</v>
      </c>
      <c r="L32" s="79">
        <v>197537076</v>
      </c>
      <c r="M32" s="77">
        <v>38945595</v>
      </c>
      <c r="N32" s="78">
        <v>15500738</v>
      </c>
      <c r="O32" s="78">
        <v>0</v>
      </c>
      <c r="P32" s="78">
        <v>0</v>
      </c>
      <c r="Q32" s="78">
        <v>2299507</v>
      </c>
      <c r="R32" s="80"/>
      <c r="S32" s="78">
        <v>161073000</v>
      </c>
      <c r="T32" s="78">
        <v>20075728</v>
      </c>
      <c r="U32" s="81">
        <v>237894568</v>
      </c>
      <c r="V32" s="82">
        <v>47447000</v>
      </c>
    </row>
    <row r="33" spans="1:22" ht="13.5">
      <c r="A33" s="47" t="s">
        <v>564</v>
      </c>
      <c r="B33" s="75" t="s">
        <v>234</v>
      </c>
      <c r="C33" s="76" t="s">
        <v>235</v>
      </c>
      <c r="D33" s="77">
        <v>98806176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2000000</v>
      </c>
      <c r="K33" s="78">
        <v>141197628</v>
      </c>
      <c r="L33" s="79">
        <v>242003804</v>
      </c>
      <c r="M33" s="77">
        <v>16999980</v>
      </c>
      <c r="N33" s="78">
        <v>0</v>
      </c>
      <c r="O33" s="78">
        <v>0</v>
      </c>
      <c r="P33" s="78">
        <v>0</v>
      </c>
      <c r="Q33" s="78">
        <v>414996</v>
      </c>
      <c r="R33" s="80"/>
      <c r="S33" s="78">
        <v>204110996</v>
      </c>
      <c r="T33" s="78">
        <v>6085024</v>
      </c>
      <c r="U33" s="81">
        <v>227610996</v>
      </c>
      <c r="V33" s="82">
        <v>42194000</v>
      </c>
    </row>
    <row r="34" spans="1:22" ht="13.5">
      <c r="A34" s="47" t="s">
        <v>564</v>
      </c>
      <c r="B34" s="75" t="s">
        <v>236</v>
      </c>
      <c r="C34" s="76" t="s">
        <v>237</v>
      </c>
      <c r="D34" s="77">
        <v>132102946</v>
      </c>
      <c r="E34" s="78">
        <v>65331422</v>
      </c>
      <c r="F34" s="78">
        <v>0</v>
      </c>
      <c r="G34" s="78">
        <v>0</v>
      </c>
      <c r="H34" s="78">
        <v>0</v>
      </c>
      <c r="I34" s="78">
        <v>0</v>
      </c>
      <c r="J34" s="78">
        <v>14036274</v>
      </c>
      <c r="K34" s="78">
        <v>107978863</v>
      </c>
      <c r="L34" s="79">
        <v>319449505</v>
      </c>
      <c r="M34" s="77">
        <v>48498143</v>
      </c>
      <c r="N34" s="78">
        <v>86503614</v>
      </c>
      <c r="O34" s="78">
        <v>0</v>
      </c>
      <c r="P34" s="78">
        <v>0</v>
      </c>
      <c r="Q34" s="78">
        <v>8387407</v>
      </c>
      <c r="R34" s="80"/>
      <c r="S34" s="78">
        <v>158228000</v>
      </c>
      <c r="T34" s="78">
        <v>-3390098</v>
      </c>
      <c r="U34" s="81">
        <v>298227066</v>
      </c>
      <c r="V34" s="82">
        <v>31931000</v>
      </c>
    </row>
    <row r="35" spans="1:22" ht="13.5">
      <c r="A35" s="47" t="s">
        <v>565</v>
      </c>
      <c r="B35" s="75" t="s">
        <v>501</v>
      </c>
      <c r="C35" s="76" t="s">
        <v>502</v>
      </c>
      <c r="D35" s="77">
        <v>255809901</v>
      </c>
      <c r="E35" s="78">
        <v>0</v>
      </c>
      <c r="F35" s="78">
        <v>22589500</v>
      </c>
      <c r="G35" s="78">
        <v>0</v>
      </c>
      <c r="H35" s="78">
        <v>0</v>
      </c>
      <c r="I35" s="78">
        <v>0</v>
      </c>
      <c r="J35" s="78">
        <v>14843211</v>
      </c>
      <c r="K35" s="78">
        <v>295649624</v>
      </c>
      <c r="L35" s="79">
        <v>588892236</v>
      </c>
      <c r="M35" s="77">
        <v>0</v>
      </c>
      <c r="N35" s="78">
        <v>0</v>
      </c>
      <c r="O35" s="78">
        <v>57827515</v>
      </c>
      <c r="P35" s="78">
        <v>13178815</v>
      </c>
      <c r="Q35" s="78">
        <v>0</v>
      </c>
      <c r="R35" s="80"/>
      <c r="S35" s="78">
        <v>421760391</v>
      </c>
      <c r="T35" s="78">
        <v>28237451</v>
      </c>
      <c r="U35" s="81">
        <v>521004172</v>
      </c>
      <c r="V35" s="82">
        <v>279240000</v>
      </c>
    </row>
    <row r="36" spans="1:22" ht="12.75">
      <c r="A36" s="48"/>
      <c r="B36" s="83" t="s">
        <v>587</v>
      </c>
      <c r="C36" s="84"/>
      <c r="D36" s="85">
        <f aca="true" t="shared" si="4" ref="D36:V36">SUM(D31:D35)</f>
        <v>764083778</v>
      </c>
      <c r="E36" s="86">
        <f t="shared" si="4"/>
        <v>200486247</v>
      </c>
      <c r="F36" s="86">
        <f t="shared" si="4"/>
        <v>22589500</v>
      </c>
      <c r="G36" s="86">
        <f t="shared" si="4"/>
        <v>0</v>
      </c>
      <c r="H36" s="86">
        <f t="shared" si="4"/>
        <v>0</v>
      </c>
      <c r="I36" s="86">
        <f t="shared" si="4"/>
        <v>0</v>
      </c>
      <c r="J36" s="86">
        <f t="shared" si="4"/>
        <v>41427892</v>
      </c>
      <c r="K36" s="86">
        <f t="shared" si="4"/>
        <v>689354344</v>
      </c>
      <c r="L36" s="87">
        <f t="shared" si="4"/>
        <v>1717941761</v>
      </c>
      <c r="M36" s="85">
        <f t="shared" si="4"/>
        <v>198517133</v>
      </c>
      <c r="N36" s="86">
        <f t="shared" si="4"/>
        <v>245068101</v>
      </c>
      <c r="O36" s="86">
        <f t="shared" si="4"/>
        <v>57827515</v>
      </c>
      <c r="P36" s="86">
        <f t="shared" si="4"/>
        <v>13178815</v>
      </c>
      <c r="Q36" s="86">
        <f t="shared" si="4"/>
        <v>32689177</v>
      </c>
      <c r="R36" s="86">
        <f t="shared" si="4"/>
        <v>0</v>
      </c>
      <c r="S36" s="86">
        <f t="shared" si="4"/>
        <v>1017311387</v>
      </c>
      <c r="T36" s="86">
        <f t="shared" si="4"/>
        <v>77245411</v>
      </c>
      <c r="U36" s="88">
        <f t="shared" si="4"/>
        <v>1641837539</v>
      </c>
      <c r="V36" s="89">
        <f t="shared" si="4"/>
        <v>416899000</v>
      </c>
    </row>
    <row r="37" spans="1:22" ht="13.5">
      <c r="A37" s="47" t="s">
        <v>564</v>
      </c>
      <c r="B37" s="75" t="s">
        <v>68</v>
      </c>
      <c r="C37" s="76" t="s">
        <v>69</v>
      </c>
      <c r="D37" s="77">
        <v>672688228</v>
      </c>
      <c r="E37" s="78">
        <v>614612015</v>
      </c>
      <c r="F37" s="78">
        <v>133799278</v>
      </c>
      <c r="G37" s="78">
        <v>0</v>
      </c>
      <c r="H37" s="78">
        <v>0</v>
      </c>
      <c r="I37" s="78">
        <v>45114198</v>
      </c>
      <c r="J37" s="78">
        <v>195781806</v>
      </c>
      <c r="K37" s="78">
        <v>942209461</v>
      </c>
      <c r="L37" s="79">
        <v>2604204986</v>
      </c>
      <c r="M37" s="77">
        <v>420324107</v>
      </c>
      <c r="N37" s="78">
        <v>742615886</v>
      </c>
      <c r="O37" s="78">
        <v>202013650</v>
      </c>
      <c r="P37" s="78">
        <v>125920523</v>
      </c>
      <c r="Q37" s="78">
        <v>101651357</v>
      </c>
      <c r="R37" s="80"/>
      <c r="S37" s="78">
        <v>567427575</v>
      </c>
      <c r="T37" s="78">
        <v>46019865</v>
      </c>
      <c r="U37" s="81">
        <v>2205972963</v>
      </c>
      <c r="V37" s="82">
        <v>37800000</v>
      </c>
    </row>
    <row r="38" spans="1:22" ht="13.5">
      <c r="A38" s="47" t="s">
        <v>564</v>
      </c>
      <c r="B38" s="75" t="s">
        <v>238</v>
      </c>
      <c r="C38" s="76" t="s">
        <v>239</v>
      </c>
      <c r="D38" s="77">
        <v>45044074</v>
      </c>
      <c r="E38" s="78">
        <v>16148661</v>
      </c>
      <c r="F38" s="78">
        <v>0</v>
      </c>
      <c r="G38" s="78">
        <v>0</v>
      </c>
      <c r="H38" s="78">
        <v>0</v>
      </c>
      <c r="I38" s="78">
        <v>7651</v>
      </c>
      <c r="J38" s="78">
        <v>1466906</v>
      </c>
      <c r="K38" s="78">
        <v>43003898</v>
      </c>
      <c r="L38" s="79">
        <v>105671190</v>
      </c>
      <c r="M38" s="77">
        <v>32812879</v>
      </c>
      <c r="N38" s="78">
        <v>19900817</v>
      </c>
      <c r="O38" s="78">
        <v>0</v>
      </c>
      <c r="P38" s="78">
        <v>0</v>
      </c>
      <c r="Q38" s="78">
        <v>1809095</v>
      </c>
      <c r="R38" s="80"/>
      <c r="S38" s="78">
        <v>39114000</v>
      </c>
      <c r="T38" s="78">
        <v>15979925</v>
      </c>
      <c r="U38" s="81">
        <v>109616716</v>
      </c>
      <c r="V38" s="82">
        <v>9714000</v>
      </c>
    </row>
    <row r="39" spans="1:22" ht="13.5">
      <c r="A39" s="47" t="s">
        <v>564</v>
      </c>
      <c r="B39" s="75" t="s">
        <v>240</v>
      </c>
      <c r="C39" s="76" t="s">
        <v>241</v>
      </c>
      <c r="D39" s="77">
        <v>63537461</v>
      </c>
      <c r="E39" s="78">
        <v>0</v>
      </c>
      <c r="F39" s="78">
        <v>0</v>
      </c>
      <c r="G39" s="78">
        <v>0</v>
      </c>
      <c r="H39" s="78">
        <v>0</v>
      </c>
      <c r="I39" s="78">
        <v>1316700</v>
      </c>
      <c r="J39" s="78">
        <v>0</v>
      </c>
      <c r="K39" s="78">
        <v>91745891</v>
      </c>
      <c r="L39" s="79">
        <v>156600052</v>
      </c>
      <c r="M39" s="77">
        <v>30536784</v>
      </c>
      <c r="N39" s="78">
        <v>0</v>
      </c>
      <c r="O39" s="78">
        <v>0</v>
      </c>
      <c r="P39" s="78">
        <v>0</v>
      </c>
      <c r="Q39" s="78">
        <v>1451824</v>
      </c>
      <c r="R39" s="80"/>
      <c r="S39" s="78">
        <v>108400685</v>
      </c>
      <c r="T39" s="78">
        <v>18284468</v>
      </c>
      <c r="U39" s="81">
        <v>158673761</v>
      </c>
      <c r="V39" s="82">
        <v>23205000</v>
      </c>
    </row>
    <row r="40" spans="1:22" ht="13.5">
      <c r="A40" s="47" t="s">
        <v>565</v>
      </c>
      <c r="B40" s="75" t="s">
        <v>503</v>
      </c>
      <c r="C40" s="76" t="s">
        <v>504</v>
      </c>
      <c r="D40" s="77">
        <v>113150137</v>
      </c>
      <c r="E40" s="78">
        <v>0</v>
      </c>
      <c r="F40" s="78">
        <v>20920000</v>
      </c>
      <c r="G40" s="78">
        <v>0</v>
      </c>
      <c r="H40" s="78">
        <v>0</v>
      </c>
      <c r="I40" s="78">
        <v>1264000</v>
      </c>
      <c r="J40" s="78">
        <v>24512003</v>
      </c>
      <c r="K40" s="78">
        <v>125554088</v>
      </c>
      <c r="L40" s="79">
        <v>285400228</v>
      </c>
      <c r="M40" s="77">
        <v>0</v>
      </c>
      <c r="N40" s="78">
        <v>0</v>
      </c>
      <c r="O40" s="78">
        <v>24974967</v>
      </c>
      <c r="P40" s="78">
        <v>5885155</v>
      </c>
      <c r="Q40" s="78">
        <v>0</v>
      </c>
      <c r="R40" s="80"/>
      <c r="S40" s="78">
        <v>192485001</v>
      </c>
      <c r="T40" s="78">
        <v>13196013</v>
      </c>
      <c r="U40" s="81">
        <v>236541136</v>
      </c>
      <c r="V40" s="82">
        <v>111343000</v>
      </c>
    </row>
    <row r="41" spans="1:22" ht="12.75">
      <c r="A41" s="48"/>
      <c r="B41" s="83" t="s">
        <v>588</v>
      </c>
      <c r="C41" s="84"/>
      <c r="D41" s="85">
        <f aca="true" t="shared" si="5" ref="D41:V41">SUM(D37:D40)</f>
        <v>894419900</v>
      </c>
      <c r="E41" s="86">
        <f t="shared" si="5"/>
        <v>630760676</v>
      </c>
      <c r="F41" s="86">
        <f t="shared" si="5"/>
        <v>154719278</v>
      </c>
      <c r="G41" s="86">
        <f t="shared" si="5"/>
        <v>0</v>
      </c>
      <c r="H41" s="86">
        <f t="shared" si="5"/>
        <v>0</v>
      </c>
      <c r="I41" s="86">
        <f t="shared" si="5"/>
        <v>47702549</v>
      </c>
      <c r="J41" s="86">
        <f t="shared" si="5"/>
        <v>221760715</v>
      </c>
      <c r="K41" s="86">
        <f t="shared" si="5"/>
        <v>1202513338</v>
      </c>
      <c r="L41" s="87">
        <f t="shared" si="5"/>
        <v>3151876456</v>
      </c>
      <c r="M41" s="85">
        <f t="shared" si="5"/>
        <v>483673770</v>
      </c>
      <c r="N41" s="86">
        <f t="shared" si="5"/>
        <v>762516703</v>
      </c>
      <c r="O41" s="86">
        <f t="shared" si="5"/>
        <v>226988617</v>
      </c>
      <c r="P41" s="86">
        <f t="shared" si="5"/>
        <v>131805678</v>
      </c>
      <c r="Q41" s="86">
        <f t="shared" si="5"/>
        <v>104912276</v>
      </c>
      <c r="R41" s="86">
        <f t="shared" si="5"/>
        <v>0</v>
      </c>
      <c r="S41" s="86">
        <f t="shared" si="5"/>
        <v>907427261</v>
      </c>
      <c r="T41" s="86">
        <f t="shared" si="5"/>
        <v>93480271</v>
      </c>
      <c r="U41" s="88">
        <f t="shared" si="5"/>
        <v>2710804576</v>
      </c>
      <c r="V41" s="89">
        <f t="shared" si="5"/>
        <v>182062000</v>
      </c>
    </row>
    <row r="42" spans="1:22" ht="13.5">
      <c r="A42" s="47" t="s">
        <v>564</v>
      </c>
      <c r="B42" s="75" t="s">
        <v>242</v>
      </c>
      <c r="C42" s="76" t="s">
        <v>243</v>
      </c>
      <c r="D42" s="77">
        <v>77381575</v>
      </c>
      <c r="E42" s="78">
        <v>28422840</v>
      </c>
      <c r="F42" s="78">
        <v>0</v>
      </c>
      <c r="G42" s="78">
        <v>0</v>
      </c>
      <c r="H42" s="78">
        <v>0</v>
      </c>
      <c r="I42" s="78">
        <v>179074</v>
      </c>
      <c r="J42" s="78">
        <v>11660000</v>
      </c>
      <c r="K42" s="78">
        <v>42477029</v>
      </c>
      <c r="L42" s="79">
        <v>160120518</v>
      </c>
      <c r="M42" s="77">
        <v>27477995</v>
      </c>
      <c r="N42" s="78">
        <v>29945117</v>
      </c>
      <c r="O42" s="78">
        <v>0</v>
      </c>
      <c r="P42" s="78">
        <v>0</v>
      </c>
      <c r="Q42" s="78">
        <v>4080000</v>
      </c>
      <c r="R42" s="80"/>
      <c r="S42" s="78">
        <v>90924000</v>
      </c>
      <c r="T42" s="78">
        <v>14447644</v>
      </c>
      <c r="U42" s="81">
        <v>166874756</v>
      </c>
      <c r="V42" s="82">
        <v>39167000</v>
      </c>
    </row>
    <row r="43" spans="1:22" ht="13.5">
      <c r="A43" s="47" t="s">
        <v>564</v>
      </c>
      <c r="B43" s="75" t="s">
        <v>244</v>
      </c>
      <c r="C43" s="76" t="s">
        <v>245</v>
      </c>
      <c r="D43" s="77">
        <v>116133262</v>
      </c>
      <c r="E43" s="78">
        <v>38071783</v>
      </c>
      <c r="F43" s="78">
        <v>0</v>
      </c>
      <c r="G43" s="78">
        <v>0</v>
      </c>
      <c r="H43" s="78">
        <v>0</v>
      </c>
      <c r="I43" s="78">
        <v>2175960</v>
      </c>
      <c r="J43" s="78">
        <v>28757054</v>
      </c>
      <c r="K43" s="78">
        <v>106214316</v>
      </c>
      <c r="L43" s="79">
        <v>291352375</v>
      </c>
      <c r="M43" s="77">
        <v>72063976</v>
      </c>
      <c r="N43" s="78">
        <v>47484252</v>
      </c>
      <c r="O43" s="78">
        <v>0</v>
      </c>
      <c r="P43" s="78">
        <v>0</v>
      </c>
      <c r="Q43" s="78">
        <v>12171572</v>
      </c>
      <c r="R43" s="80"/>
      <c r="S43" s="78">
        <v>168223741</v>
      </c>
      <c r="T43" s="78">
        <v>21511321</v>
      </c>
      <c r="U43" s="81">
        <v>321454862</v>
      </c>
      <c r="V43" s="82">
        <v>28786900</v>
      </c>
    </row>
    <row r="44" spans="1:22" ht="13.5">
      <c r="A44" s="47" t="s">
        <v>564</v>
      </c>
      <c r="B44" s="75" t="s">
        <v>246</v>
      </c>
      <c r="C44" s="76" t="s">
        <v>247</v>
      </c>
      <c r="D44" s="77">
        <v>191091182</v>
      </c>
      <c r="E44" s="78">
        <v>201114973</v>
      </c>
      <c r="F44" s="78">
        <v>0</v>
      </c>
      <c r="G44" s="78">
        <v>0</v>
      </c>
      <c r="H44" s="78">
        <v>0</v>
      </c>
      <c r="I44" s="78">
        <v>0</v>
      </c>
      <c r="J44" s="78">
        <v>5881473</v>
      </c>
      <c r="K44" s="78">
        <v>190504475</v>
      </c>
      <c r="L44" s="79">
        <v>588592103</v>
      </c>
      <c r="M44" s="77">
        <v>88097632</v>
      </c>
      <c r="N44" s="78">
        <v>195455566</v>
      </c>
      <c r="O44" s="78">
        <v>41145451</v>
      </c>
      <c r="P44" s="78">
        <v>27973921</v>
      </c>
      <c r="Q44" s="78">
        <v>19302748</v>
      </c>
      <c r="R44" s="80"/>
      <c r="S44" s="78">
        <v>186045700</v>
      </c>
      <c r="T44" s="78">
        <v>32071085</v>
      </c>
      <c r="U44" s="81">
        <v>590092103</v>
      </c>
      <c r="V44" s="82">
        <v>48779300</v>
      </c>
    </row>
    <row r="45" spans="1:22" ht="13.5">
      <c r="A45" s="47" t="s">
        <v>564</v>
      </c>
      <c r="B45" s="75" t="s">
        <v>248</v>
      </c>
      <c r="C45" s="76" t="s">
        <v>249</v>
      </c>
      <c r="D45" s="77">
        <v>119025107</v>
      </c>
      <c r="E45" s="78">
        <v>0</v>
      </c>
      <c r="F45" s="78">
        <v>0</v>
      </c>
      <c r="G45" s="78">
        <v>0</v>
      </c>
      <c r="H45" s="78">
        <v>0</v>
      </c>
      <c r="I45" s="78">
        <v>300676</v>
      </c>
      <c r="J45" s="78">
        <v>4200000</v>
      </c>
      <c r="K45" s="78">
        <v>85561673</v>
      </c>
      <c r="L45" s="79">
        <v>209087456</v>
      </c>
      <c r="M45" s="77">
        <v>28154409</v>
      </c>
      <c r="N45" s="78">
        <v>0</v>
      </c>
      <c r="O45" s="78">
        <v>0</v>
      </c>
      <c r="P45" s="78">
        <v>0</v>
      </c>
      <c r="Q45" s="78">
        <v>1940400</v>
      </c>
      <c r="R45" s="80"/>
      <c r="S45" s="78">
        <v>179809000</v>
      </c>
      <c r="T45" s="78">
        <v>8304314</v>
      </c>
      <c r="U45" s="81">
        <v>218208123</v>
      </c>
      <c r="V45" s="82">
        <v>34179000</v>
      </c>
    </row>
    <row r="46" spans="1:22" ht="13.5">
      <c r="A46" s="47" t="s">
        <v>564</v>
      </c>
      <c r="B46" s="75" t="s">
        <v>250</v>
      </c>
      <c r="C46" s="76" t="s">
        <v>251</v>
      </c>
      <c r="D46" s="77">
        <v>174824808</v>
      </c>
      <c r="E46" s="78">
        <v>69559</v>
      </c>
      <c r="F46" s="78">
        <v>80960400</v>
      </c>
      <c r="G46" s="78">
        <v>0</v>
      </c>
      <c r="H46" s="78">
        <v>0</v>
      </c>
      <c r="I46" s="78">
        <v>0</v>
      </c>
      <c r="J46" s="78">
        <v>0</v>
      </c>
      <c r="K46" s="78">
        <v>154484271</v>
      </c>
      <c r="L46" s="79">
        <v>410339038</v>
      </c>
      <c r="M46" s="77">
        <v>99107336</v>
      </c>
      <c r="N46" s="78">
        <v>86017648</v>
      </c>
      <c r="O46" s="78">
        <v>0</v>
      </c>
      <c r="P46" s="78">
        <v>0</v>
      </c>
      <c r="Q46" s="78">
        <v>10075804</v>
      </c>
      <c r="R46" s="80"/>
      <c r="S46" s="78">
        <v>199532868</v>
      </c>
      <c r="T46" s="78">
        <v>8749344</v>
      </c>
      <c r="U46" s="81">
        <v>403483000</v>
      </c>
      <c r="V46" s="82">
        <v>32125798</v>
      </c>
    </row>
    <row r="47" spans="1:22" ht="13.5">
      <c r="A47" s="47" t="s">
        <v>565</v>
      </c>
      <c r="B47" s="75" t="s">
        <v>505</v>
      </c>
      <c r="C47" s="76" t="s">
        <v>506</v>
      </c>
      <c r="D47" s="77">
        <v>232793056</v>
      </c>
      <c r="E47" s="78">
        <v>0</v>
      </c>
      <c r="F47" s="78">
        <v>25346093</v>
      </c>
      <c r="G47" s="78">
        <v>0</v>
      </c>
      <c r="H47" s="78">
        <v>0</v>
      </c>
      <c r="I47" s="78">
        <v>0</v>
      </c>
      <c r="J47" s="78">
        <v>11506000</v>
      </c>
      <c r="K47" s="78">
        <v>340485838</v>
      </c>
      <c r="L47" s="79">
        <v>610130987</v>
      </c>
      <c r="M47" s="77">
        <v>0</v>
      </c>
      <c r="N47" s="78">
        <v>0</v>
      </c>
      <c r="O47" s="78">
        <v>43270613</v>
      </c>
      <c r="P47" s="78">
        <v>11652174</v>
      </c>
      <c r="Q47" s="78">
        <v>0</v>
      </c>
      <c r="R47" s="80"/>
      <c r="S47" s="78">
        <v>548723000</v>
      </c>
      <c r="T47" s="78">
        <v>6485200</v>
      </c>
      <c r="U47" s="81">
        <v>610130987</v>
      </c>
      <c r="V47" s="82">
        <v>511733000</v>
      </c>
    </row>
    <row r="48" spans="1:22" ht="12.75">
      <c r="A48" s="48"/>
      <c r="B48" s="83" t="s">
        <v>589</v>
      </c>
      <c r="C48" s="84"/>
      <c r="D48" s="85">
        <f aca="true" t="shared" si="6" ref="D48:V48">SUM(D42:D47)</f>
        <v>911248990</v>
      </c>
      <c r="E48" s="86">
        <f t="shared" si="6"/>
        <v>267679155</v>
      </c>
      <c r="F48" s="86">
        <f t="shared" si="6"/>
        <v>106306493</v>
      </c>
      <c r="G48" s="86">
        <f t="shared" si="6"/>
        <v>0</v>
      </c>
      <c r="H48" s="86">
        <f t="shared" si="6"/>
        <v>0</v>
      </c>
      <c r="I48" s="86">
        <f t="shared" si="6"/>
        <v>2655710</v>
      </c>
      <c r="J48" s="86">
        <f t="shared" si="6"/>
        <v>62004527</v>
      </c>
      <c r="K48" s="86">
        <f t="shared" si="6"/>
        <v>919727602</v>
      </c>
      <c r="L48" s="87">
        <f t="shared" si="6"/>
        <v>2269622477</v>
      </c>
      <c r="M48" s="85">
        <f t="shared" si="6"/>
        <v>314901348</v>
      </c>
      <c r="N48" s="86">
        <f t="shared" si="6"/>
        <v>358902583</v>
      </c>
      <c r="O48" s="86">
        <f t="shared" si="6"/>
        <v>84416064</v>
      </c>
      <c r="P48" s="86">
        <f t="shared" si="6"/>
        <v>39626095</v>
      </c>
      <c r="Q48" s="86">
        <f t="shared" si="6"/>
        <v>47570524</v>
      </c>
      <c r="R48" s="86">
        <f t="shared" si="6"/>
        <v>0</v>
      </c>
      <c r="S48" s="86">
        <f t="shared" si="6"/>
        <v>1373258309</v>
      </c>
      <c r="T48" s="86">
        <f t="shared" si="6"/>
        <v>91568908</v>
      </c>
      <c r="U48" s="88">
        <f t="shared" si="6"/>
        <v>2310243831</v>
      </c>
      <c r="V48" s="89">
        <f t="shared" si="6"/>
        <v>694770998</v>
      </c>
    </row>
    <row r="49" spans="1:22" ht="13.5">
      <c r="A49" s="47" t="s">
        <v>564</v>
      </c>
      <c r="B49" s="75" t="s">
        <v>252</v>
      </c>
      <c r="C49" s="76" t="s">
        <v>253</v>
      </c>
      <c r="D49" s="77">
        <v>109246087</v>
      </c>
      <c r="E49" s="78">
        <v>0</v>
      </c>
      <c r="F49" s="78">
        <v>0</v>
      </c>
      <c r="G49" s="78">
        <v>0</v>
      </c>
      <c r="H49" s="78">
        <v>0</v>
      </c>
      <c r="I49" s="78">
        <v>110770</v>
      </c>
      <c r="J49" s="78">
        <v>5360596</v>
      </c>
      <c r="K49" s="78">
        <v>107793584</v>
      </c>
      <c r="L49" s="79">
        <v>222511037</v>
      </c>
      <c r="M49" s="77">
        <v>21668638</v>
      </c>
      <c r="N49" s="78">
        <v>0</v>
      </c>
      <c r="O49" s="78">
        <v>0</v>
      </c>
      <c r="P49" s="78">
        <v>0</v>
      </c>
      <c r="Q49" s="78">
        <v>475011</v>
      </c>
      <c r="R49" s="80"/>
      <c r="S49" s="78">
        <v>198349000</v>
      </c>
      <c r="T49" s="78">
        <v>18696888</v>
      </c>
      <c r="U49" s="81">
        <v>239189537</v>
      </c>
      <c r="V49" s="82">
        <v>37486000</v>
      </c>
    </row>
    <row r="50" spans="1:22" ht="13.5">
      <c r="A50" s="47" t="s">
        <v>564</v>
      </c>
      <c r="B50" s="75" t="s">
        <v>254</v>
      </c>
      <c r="C50" s="76" t="s">
        <v>255</v>
      </c>
      <c r="D50" s="77">
        <v>114220060</v>
      </c>
      <c r="E50" s="78">
        <v>0</v>
      </c>
      <c r="F50" s="78">
        <v>0</v>
      </c>
      <c r="G50" s="78">
        <v>0</v>
      </c>
      <c r="H50" s="78">
        <v>0</v>
      </c>
      <c r="I50" s="78">
        <v>1844500</v>
      </c>
      <c r="J50" s="78">
        <v>22846463</v>
      </c>
      <c r="K50" s="78">
        <v>150085716</v>
      </c>
      <c r="L50" s="79">
        <v>288996739</v>
      </c>
      <c r="M50" s="77">
        <v>30647102</v>
      </c>
      <c r="N50" s="78">
        <v>0</v>
      </c>
      <c r="O50" s="78">
        <v>0</v>
      </c>
      <c r="P50" s="78">
        <v>0</v>
      </c>
      <c r="Q50" s="78">
        <v>3926826</v>
      </c>
      <c r="R50" s="80"/>
      <c r="S50" s="78">
        <v>217457064</v>
      </c>
      <c r="T50" s="78">
        <v>20209829</v>
      </c>
      <c r="U50" s="81">
        <v>272240821</v>
      </c>
      <c r="V50" s="82">
        <v>64041040</v>
      </c>
    </row>
    <row r="51" spans="1:22" ht="13.5">
      <c r="A51" s="47" t="s">
        <v>564</v>
      </c>
      <c r="B51" s="75" t="s">
        <v>256</v>
      </c>
      <c r="C51" s="76" t="s">
        <v>257</v>
      </c>
      <c r="D51" s="77">
        <v>117687165</v>
      </c>
      <c r="E51" s="78">
        <v>0</v>
      </c>
      <c r="F51" s="78">
        <v>0</v>
      </c>
      <c r="G51" s="78">
        <v>0</v>
      </c>
      <c r="H51" s="78">
        <v>0</v>
      </c>
      <c r="I51" s="78">
        <v>2320912</v>
      </c>
      <c r="J51" s="78">
        <v>13000000</v>
      </c>
      <c r="K51" s="78">
        <v>154819751</v>
      </c>
      <c r="L51" s="79">
        <v>287827828</v>
      </c>
      <c r="M51" s="77">
        <v>36178578</v>
      </c>
      <c r="N51" s="78">
        <v>0</v>
      </c>
      <c r="O51" s="78">
        <v>0</v>
      </c>
      <c r="P51" s="78">
        <v>0</v>
      </c>
      <c r="Q51" s="78">
        <v>9393590</v>
      </c>
      <c r="R51" s="80"/>
      <c r="S51" s="78">
        <v>203269300</v>
      </c>
      <c r="T51" s="78">
        <v>21255809</v>
      </c>
      <c r="U51" s="81">
        <v>270097277</v>
      </c>
      <c r="V51" s="82">
        <v>32343700</v>
      </c>
    </row>
    <row r="52" spans="1:22" ht="13.5">
      <c r="A52" s="47" t="s">
        <v>564</v>
      </c>
      <c r="B52" s="75" t="s">
        <v>258</v>
      </c>
      <c r="C52" s="76" t="s">
        <v>259</v>
      </c>
      <c r="D52" s="77">
        <v>101217000</v>
      </c>
      <c r="E52" s="78">
        <v>0</v>
      </c>
      <c r="F52" s="78">
        <v>0</v>
      </c>
      <c r="G52" s="78">
        <v>0</v>
      </c>
      <c r="H52" s="78">
        <v>0</v>
      </c>
      <c r="I52" s="78">
        <v>157500</v>
      </c>
      <c r="J52" s="78">
        <v>7660075</v>
      </c>
      <c r="K52" s="78">
        <v>74391057</v>
      </c>
      <c r="L52" s="79">
        <v>183425632</v>
      </c>
      <c r="M52" s="77">
        <v>19759470</v>
      </c>
      <c r="N52" s="78">
        <v>0</v>
      </c>
      <c r="O52" s="78">
        <v>0</v>
      </c>
      <c r="P52" s="78">
        <v>0</v>
      </c>
      <c r="Q52" s="78">
        <v>2545720</v>
      </c>
      <c r="R52" s="80"/>
      <c r="S52" s="78">
        <v>132425000</v>
      </c>
      <c r="T52" s="78">
        <v>10273435</v>
      </c>
      <c r="U52" s="81">
        <v>165003625</v>
      </c>
      <c r="V52" s="82">
        <v>22761000</v>
      </c>
    </row>
    <row r="53" spans="1:22" ht="13.5">
      <c r="A53" s="47" t="s">
        <v>565</v>
      </c>
      <c r="B53" s="75" t="s">
        <v>507</v>
      </c>
      <c r="C53" s="76" t="s">
        <v>508</v>
      </c>
      <c r="D53" s="77">
        <v>203335864</v>
      </c>
      <c r="E53" s="78">
        <v>61888436</v>
      </c>
      <c r="F53" s="78">
        <v>92658061</v>
      </c>
      <c r="G53" s="78">
        <v>0</v>
      </c>
      <c r="H53" s="78">
        <v>0</v>
      </c>
      <c r="I53" s="78">
        <v>1778200</v>
      </c>
      <c r="J53" s="78">
        <v>7954876</v>
      </c>
      <c r="K53" s="78">
        <v>219099355</v>
      </c>
      <c r="L53" s="79">
        <v>586714792</v>
      </c>
      <c r="M53" s="77">
        <v>0</v>
      </c>
      <c r="N53" s="78">
        <v>5298982</v>
      </c>
      <c r="O53" s="78">
        <v>50837960</v>
      </c>
      <c r="P53" s="78">
        <v>673200</v>
      </c>
      <c r="Q53" s="78">
        <v>0</v>
      </c>
      <c r="R53" s="80"/>
      <c r="S53" s="78">
        <v>508832150</v>
      </c>
      <c r="T53" s="78">
        <v>21072493</v>
      </c>
      <c r="U53" s="81">
        <v>586714785</v>
      </c>
      <c r="V53" s="82">
        <v>311333850</v>
      </c>
    </row>
    <row r="54" spans="1:22" ht="12.75">
      <c r="A54" s="48"/>
      <c r="B54" s="83" t="s">
        <v>590</v>
      </c>
      <c r="C54" s="84"/>
      <c r="D54" s="85">
        <f aca="true" t="shared" si="7" ref="D54:V54">SUM(D49:D53)</f>
        <v>645706176</v>
      </c>
      <c r="E54" s="86">
        <f t="shared" si="7"/>
        <v>61888436</v>
      </c>
      <c r="F54" s="86">
        <f t="shared" si="7"/>
        <v>92658061</v>
      </c>
      <c r="G54" s="86">
        <f t="shared" si="7"/>
        <v>0</v>
      </c>
      <c r="H54" s="86">
        <f t="shared" si="7"/>
        <v>0</v>
      </c>
      <c r="I54" s="86">
        <f t="shared" si="7"/>
        <v>6211882</v>
      </c>
      <c r="J54" s="86">
        <f t="shared" si="7"/>
        <v>56822010</v>
      </c>
      <c r="K54" s="86">
        <f t="shared" si="7"/>
        <v>706189463</v>
      </c>
      <c r="L54" s="87">
        <f t="shared" si="7"/>
        <v>1569476028</v>
      </c>
      <c r="M54" s="85">
        <f t="shared" si="7"/>
        <v>108253788</v>
      </c>
      <c r="N54" s="86">
        <f t="shared" si="7"/>
        <v>5298982</v>
      </c>
      <c r="O54" s="86">
        <f t="shared" si="7"/>
        <v>50837960</v>
      </c>
      <c r="P54" s="86">
        <f t="shared" si="7"/>
        <v>673200</v>
      </c>
      <c r="Q54" s="86">
        <f t="shared" si="7"/>
        <v>16341147</v>
      </c>
      <c r="R54" s="86">
        <f t="shared" si="7"/>
        <v>0</v>
      </c>
      <c r="S54" s="86">
        <f t="shared" si="7"/>
        <v>1260332514</v>
      </c>
      <c r="T54" s="86">
        <f t="shared" si="7"/>
        <v>91508454</v>
      </c>
      <c r="U54" s="88">
        <f t="shared" si="7"/>
        <v>1533246045</v>
      </c>
      <c r="V54" s="89">
        <f t="shared" si="7"/>
        <v>467965590</v>
      </c>
    </row>
    <row r="55" spans="1:22" ht="13.5">
      <c r="A55" s="47" t="s">
        <v>564</v>
      </c>
      <c r="B55" s="75" t="s">
        <v>260</v>
      </c>
      <c r="C55" s="76" t="s">
        <v>261</v>
      </c>
      <c r="D55" s="77">
        <v>82627000</v>
      </c>
      <c r="E55" s="78">
        <v>0</v>
      </c>
      <c r="F55" s="78">
        <v>0</v>
      </c>
      <c r="G55" s="78">
        <v>0</v>
      </c>
      <c r="H55" s="78">
        <v>0</v>
      </c>
      <c r="I55" s="78">
        <v>745500</v>
      </c>
      <c r="J55" s="78">
        <v>1698096</v>
      </c>
      <c r="K55" s="78">
        <v>109176162</v>
      </c>
      <c r="L55" s="79">
        <v>194246758</v>
      </c>
      <c r="M55" s="77">
        <v>27168100</v>
      </c>
      <c r="N55" s="78">
        <v>0</v>
      </c>
      <c r="O55" s="78">
        <v>0</v>
      </c>
      <c r="P55" s="78">
        <v>0</v>
      </c>
      <c r="Q55" s="78">
        <v>737600</v>
      </c>
      <c r="R55" s="80"/>
      <c r="S55" s="78">
        <v>170413300</v>
      </c>
      <c r="T55" s="78">
        <v>3382900</v>
      </c>
      <c r="U55" s="81">
        <v>201701900</v>
      </c>
      <c r="V55" s="82">
        <v>26643700</v>
      </c>
    </row>
    <row r="56" spans="1:22" ht="13.5">
      <c r="A56" s="47" t="s">
        <v>564</v>
      </c>
      <c r="B56" s="75" t="s">
        <v>70</v>
      </c>
      <c r="C56" s="76" t="s">
        <v>71</v>
      </c>
      <c r="D56" s="77">
        <v>1069800900</v>
      </c>
      <c r="E56" s="78">
        <v>1082083400</v>
      </c>
      <c r="F56" s="78">
        <v>114836300</v>
      </c>
      <c r="G56" s="78">
        <v>0</v>
      </c>
      <c r="H56" s="78">
        <v>0</v>
      </c>
      <c r="I56" s="78">
        <v>82761500</v>
      </c>
      <c r="J56" s="78">
        <v>36750000</v>
      </c>
      <c r="K56" s="78">
        <v>1287629400</v>
      </c>
      <c r="L56" s="79">
        <v>3673861500</v>
      </c>
      <c r="M56" s="77">
        <v>572208900</v>
      </c>
      <c r="N56" s="78">
        <v>1762756900</v>
      </c>
      <c r="O56" s="78">
        <v>435424100</v>
      </c>
      <c r="P56" s="78">
        <v>118360100</v>
      </c>
      <c r="Q56" s="78">
        <v>124224400</v>
      </c>
      <c r="R56" s="80"/>
      <c r="S56" s="78">
        <v>456492400</v>
      </c>
      <c r="T56" s="78">
        <v>152834700</v>
      </c>
      <c r="U56" s="81">
        <v>3622301500</v>
      </c>
      <c r="V56" s="82">
        <v>154788600</v>
      </c>
    </row>
    <row r="57" spans="1:22" ht="13.5">
      <c r="A57" s="47" t="s">
        <v>564</v>
      </c>
      <c r="B57" s="75" t="s">
        <v>262</v>
      </c>
      <c r="C57" s="76" t="s">
        <v>263</v>
      </c>
      <c r="D57" s="77">
        <v>192952290</v>
      </c>
      <c r="E57" s="78">
        <v>66150010</v>
      </c>
      <c r="F57" s="78">
        <v>0</v>
      </c>
      <c r="G57" s="78">
        <v>0</v>
      </c>
      <c r="H57" s="78">
        <v>0</v>
      </c>
      <c r="I57" s="78">
        <v>330060</v>
      </c>
      <c r="J57" s="78">
        <v>45817260</v>
      </c>
      <c r="K57" s="78">
        <v>187841270</v>
      </c>
      <c r="L57" s="79">
        <v>493090890</v>
      </c>
      <c r="M57" s="77">
        <v>64305370</v>
      </c>
      <c r="N57" s="78">
        <v>82084460</v>
      </c>
      <c r="O57" s="78">
        <v>0</v>
      </c>
      <c r="P57" s="78">
        <v>0</v>
      </c>
      <c r="Q57" s="78">
        <v>13521190</v>
      </c>
      <c r="R57" s="80"/>
      <c r="S57" s="78">
        <v>221060840</v>
      </c>
      <c r="T57" s="78">
        <v>68860330</v>
      </c>
      <c r="U57" s="81">
        <v>449832190</v>
      </c>
      <c r="V57" s="82">
        <v>48536150</v>
      </c>
    </row>
    <row r="58" spans="1:22" ht="13.5">
      <c r="A58" s="47" t="s">
        <v>564</v>
      </c>
      <c r="B58" s="75" t="s">
        <v>264</v>
      </c>
      <c r="C58" s="76" t="s">
        <v>265</v>
      </c>
      <c r="D58" s="77">
        <v>70497019</v>
      </c>
      <c r="E58" s="78">
        <v>25885912</v>
      </c>
      <c r="F58" s="78">
        <v>0</v>
      </c>
      <c r="G58" s="78">
        <v>0</v>
      </c>
      <c r="H58" s="78">
        <v>0</v>
      </c>
      <c r="I58" s="78">
        <v>0</v>
      </c>
      <c r="J58" s="78">
        <v>9434000</v>
      </c>
      <c r="K58" s="78">
        <v>63733056</v>
      </c>
      <c r="L58" s="79">
        <v>169549987</v>
      </c>
      <c r="M58" s="77">
        <v>38199365</v>
      </c>
      <c r="N58" s="78">
        <v>34601046</v>
      </c>
      <c r="O58" s="78">
        <v>0</v>
      </c>
      <c r="P58" s="78">
        <v>0</v>
      </c>
      <c r="Q58" s="78">
        <v>2183428</v>
      </c>
      <c r="R58" s="80"/>
      <c r="S58" s="78">
        <v>92909000</v>
      </c>
      <c r="T58" s="78">
        <v>12269266</v>
      </c>
      <c r="U58" s="81">
        <v>180162105</v>
      </c>
      <c r="V58" s="82">
        <v>31152000</v>
      </c>
    </row>
    <row r="59" spans="1:22" ht="13.5">
      <c r="A59" s="47" t="s">
        <v>564</v>
      </c>
      <c r="B59" s="75" t="s">
        <v>266</v>
      </c>
      <c r="C59" s="76" t="s">
        <v>267</v>
      </c>
      <c r="D59" s="77">
        <v>69844260</v>
      </c>
      <c r="E59" s="78">
        <v>17000000</v>
      </c>
      <c r="F59" s="78">
        <v>0</v>
      </c>
      <c r="G59" s="78">
        <v>0</v>
      </c>
      <c r="H59" s="78">
        <v>0</v>
      </c>
      <c r="I59" s="78">
        <v>0</v>
      </c>
      <c r="J59" s="78">
        <v>2700000</v>
      </c>
      <c r="K59" s="78">
        <v>103497740</v>
      </c>
      <c r="L59" s="79">
        <v>193042000</v>
      </c>
      <c r="M59" s="77">
        <v>50504716</v>
      </c>
      <c r="N59" s="78">
        <v>22169650</v>
      </c>
      <c r="O59" s="78">
        <v>0</v>
      </c>
      <c r="P59" s="78">
        <v>0</v>
      </c>
      <c r="Q59" s="78">
        <v>1000000</v>
      </c>
      <c r="R59" s="80"/>
      <c r="S59" s="78">
        <v>113171000</v>
      </c>
      <c r="T59" s="78">
        <v>6473000</v>
      </c>
      <c r="U59" s="81">
        <v>193318366</v>
      </c>
      <c r="V59" s="82">
        <v>0</v>
      </c>
    </row>
    <row r="60" spans="1:22" ht="13.5">
      <c r="A60" s="47" t="s">
        <v>565</v>
      </c>
      <c r="B60" s="75" t="s">
        <v>509</v>
      </c>
      <c r="C60" s="76" t="s">
        <v>510</v>
      </c>
      <c r="D60" s="77">
        <v>307106131</v>
      </c>
      <c r="E60" s="78">
        <v>0</v>
      </c>
      <c r="F60" s="78">
        <v>87362632</v>
      </c>
      <c r="G60" s="78">
        <v>0</v>
      </c>
      <c r="H60" s="78">
        <v>0</v>
      </c>
      <c r="I60" s="78">
        <v>6917405</v>
      </c>
      <c r="J60" s="78">
        <v>8285997</v>
      </c>
      <c r="K60" s="78">
        <v>458729683</v>
      </c>
      <c r="L60" s="79">
        <v>868401848</v>
      </c>
      <c r="M60" s="77">
        <v>0</v>
      </c>
      <c r="N60" s="78">
        <v>0</v>
      </c>
      <c r="O60" s="78">
        <v>73672551</v>
      </c>
      <c r="P60" s="78">
        <v>8950691</v>
      </c>
      <c r="Q60" s="78">
        <v>30207385</v>
      </c>
      <c r="R60" s="80"/>
      <c r="S60" s="78">
        <v>631068000</v>
      </c>
      <c r="T60" s="78">
        <v>36783472</v>
      </c>
      <c r="U60" s="81">
        <v>780682099</v>
      </c>
      <c r="V60" s="82">
        <v>292000000</v>
      </c>
    </row>
    <row r="61" spans="1:22" ht="12.75">
      <c r="A61" s="48"/>
      <c r="B61" s="83" t="s">
        <v>591</v>
      </c>
      <c r="C61" s="84"/>
      <c r="D61" s="85">
        <f aca="true" t="shared" si="8" ref="D61:V61">SUM(D55:D60)</f>
        <v>1792827600</v>
      </c>
      <c r="E61" s="86">
        <f t="shared" si="8"/>
        <v>1191119322</v>
      </c>
      <c r="F61" s="86">
        <f t="shared" si="8"/>
        <v>202198932</v>
      </c>
      <c r="G61" s="86">
        <f t="shared" si="8"/>
        <v>0</v>
      </c>
      <c r="H61" s="86">
        <f t="shared" si="8"/>
        <v>0</v>
      </c>
      <c r="I61" s="86">
        <f t="shared" si="8"/>
        <v>90754465</v>
      </c>
      <c r="J61" s="86">
        <f t="shared" si="8"/>
        <v>104685353</v>
      </c>
      <c r="K61" s="86">
        <f t="shared" si="8"/>
        <v>2210607311</v>
      </c>
      <c r="L61" s="87">
        <f t="shared" si="8"/>
        <v>5592192983</v>
      </c>
      <c r="M61" s="85">
        <f t="shared" si="8"/>
        <v>752386451</v>
      </c>
      <c r="N61" s="86">
        <f t="shared" si="8"/>
        <v>1901612056</v>
      </c>
      <c r="O61" s="86">
        <f t="shared" si="8"/>
        <v>509096651</v>
      </c>
      <c r="P61" s="86">
        <f t="shared" si="8"/>
        <v>127310791</v>
      </c>
      <c r="Q61" s="86">
        <f t="shared" si="8"/>
        <v>171874003</v>
      </c>
      <c r="R61" s="86">
        <f t="shared" si="8"/>
        <v>0</v>
      </c>
      <c r="S61" s="86">
        <f t="shared" si="8"/>
        <v>1685114540</v>
      </c>
      <c r="T61" s="86">
        <f t="shared" si="8"/>
        <v>280603668</v>
      </c>
      <c r="U61" s="88">
        <f t="shared" si="8"/>
        <v>5427998160</v>
      </c>
      <c r="V61" s="89">
        <f t="shared" si="8"/>
        <v>553120450</v>
      </c>
    </row>
    <row r="62" spans="1:22" ht="13.5">
      <c r="A62" s="47" t="s">
        <v>564</v>
      </c>
      <c r="B62" s="75" t="s">
        <v>268</v>
      </c>
      <c r="C62" s="76" t="s">
        <v>269</v>
      </c>
      <c r="D62" s="77">
        <v>129709852</v>
      </c>
      <c r="E62" s="78">
        <v>29208558</v>
      </c>
      <c r="F62" s="78">
        <v>0</v>
      </c>
      <c r="G62" s="78">
        <v>0</v>
      </c>
      <c r="H62" s="78">
        <v>0</v>
      </c>
      <c r="I62" s="78">
        <v>0</v>
      </c>
      <c r="J62" s="78">
        <v>34016560</v>
      </c>
      <c r="K62" s="78">
        <v>132050856</v>
      </c>
      <c r="L62" s="79">
        <v>324985826</v>
      </c>
      <c r="M62" s="77">
        <v>54893310</v>
      </c>
      <c r="N62" s="78">
        <v>45133514</v>
      </c>
      <c r="O62" s="78">
        <v>0</v>
      </c>
      <c r="P62" s="78">
        <v>0</v>
      </c>
      <c r="Q62" s="78">
        <v>10543927</v>
      </c>
      <c r="R62" s="80"/>
      <c r="S62" s="78">
        <v>204791800</v>
      </c>
      <c r="T62" s="78">
        <v>24302013</v>
      </c>
      <c r="U62" s="81">
        <v>339664564</v>
      </c>
      <c r="V62" s="82">
        <v>36077200</v>
      </c>
    </row>
    <row r="63" spans="1:22" ht="13.5">
      <c r="A63" s="47" t="s">
        <v>564</v>
      </c>
      <c r="B63" s="75" t="s">
        <v>270</v>
      </c>
      <c r="C63" s="76" t="s">
        <v>271</v>
      </c>
      <c r="D63" s="77">
        <v>535057464</v>
      </c>
      <c r="E63" s="78">
        <v>817927716</v>
      </c>
      <c r="F63" s="78">
        <v>0</v>
      </c>
      <c r="G63" s="78">
        <v>0</v>
      </c>
      <c r="H63" s="78">
        <v>0</v>
      </c>
      <c r="I63" s="78">
        <v>36329940</v>
      </c>
      <c r="J63" s="78">
        <v>128732604</v>
      </c>
      <c r="K63" s="78">
        <v>469836960</v>
      </c>
      <c r="L63" s="79">
        <v>1987884684</v>
      </c>
      <c r="M63" s="77">
        <v>559656900</v>
      </c>
      <c r="N63" s="78">
        <v>975155952</v>
      </c>
      <c r="O63" s="78">
        <v>0</v>
      </c>
      <c r="P63" s="78">
        <v>0</v>
      </c>
      <c r="Q63" s="78">
        <v>69284988</v>
      </c>
      <c r="R63" s="80"/>
      <c r="S63" s="78">
        <v>214135596</v>
      </c>
      <c r="T63" s="78">
        <v>152319540</v>
      </c>
      <c r="U63" s="81">
        <v>1970552976</v>
      </c>
      <c r="V63" s="82">
        <v>69263052</v>
      </c>
    </row>
    <row r="64" spans="1:22" ht="13.5">
      <c r="A64" s="47" t="s">
        <v>564</v>
      </c>
      <c r="B64" s="75" t="s">
        <v>272</v>
      </c>
      <c r="C64" s="76" t="s">
        <v>273</v>
      </c>
      <c r="D64" s="77">
        <v>86295119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2615000</v>
      </c>
      <c r="K64" s="78">
        <v>116684093</v>
      </c>
      <c r="L64" s="79">
        <v>205594212</v>
      </c>
      <c r="M64" s="77">
        <v>19862427</v>
      </c>
      <c r="N64" s="78">
        <v>0</v>
      </c>
      <c r="O64" s="78">
        <v>0</v>
      </c>
      <c r="P64" s="78">
        <v>0</v>
      </c>
      <c r="Q64" s="78">
        <v>104600</v>
      </c>
      <c r="R64" s="80"/>
      <c r="S64" s="78">
        <v>175360000</v>
      </c>
      <c r="T64" s="78">
        <v>13560344</v>
      </c>
      <c r="U64" s="81">
        <v>208887371</v>
      </c>
      <c r="V64" s="82">
        <v>31938000</v>
      </c>
    </row>
    <row r="65" spans="1:22" ht="13.5">
      <c r="A65" s="47" t="s">
        <v>564</v>
      </c>
      <c r="B65" s="75" t="s">
        <v>274</v>
      </c>
      <c r="C65" s="76" t="s">
        <v>275</v>
      </c>
      <c r="D65" s="77">
        <v>58061283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2600000</v>
      </c>
      <c r="K65" s="78">
        <v>74532899</v>
      </c>
      <c r="L65" s="79">
        <v>135194182</v>
      </c>
      <c r="M65" s="77">
        <v>24641313</v>
      </c>
      <c r="N65" s="78">
        <v>0</v>
      </c>
      <c r="O65" s="78">
        <v>0</v>
      </c>
      <c r="P65" s="78">
        <v>0</v>
      </c>
      <c r="Q65" s="78">
        <v>141400</v>
      </c>
      <c r="R65" s="80"/>
      <c r="S65" s="78">
        <v>106290080</v>
      </c>
      <c r="T65" s="78">
        <v>4065146</v>
      </c>
      <c r="U65" s="81">
        <v>135137939</v>
      </c>
      <c r="V65" s="82">
        <v>23353200</v>
      </c>
    </row>
    <row r="66" spans="1:22" ht="13.5">
      <c r="A66" s="47" t="s">
        <v>565</v>
      </c>
      <c r="B66" s="75" t="s">
        <v>511</v>
      </c>
      <c r="C66" s="76" t="s">
        <v>512</v>
      </c>
      <c r="D66" s="77">
        <v>304583976</v>
      </c>
      <c r="E66" s="78">
        <v>0</v>
      </c>
      <c r="F66" s="78">
        <v>247819992</v>
      </c>
      <c r="G66" s="78">
        <v>0</v>
      </c>
      <c r="H66" s="78">
        <v>0</v>
      </c>
      <c r="I66" s="78">
        <v>10937640</v>
      </c>
      <c r="J66" s="78">
        <v>19142472</v>
      </c>
      <c r="K66" s="78">
        <v>441844872</v>
      </c>
      <c r="L66" s="79">
        <v>1024328952</v>
      </c>
      <c r="M66" s="77">
        <v>0</v>
      </c>
      <c r="N66" s="78">
        <v>0</v>
      </c>
      <c r="O66" s="78">
        <v>177834252</v>
      </c>
      <c r="P66" s="78">
        <v>48689544</v>
      </c>
      <c r="Q66" s="78">
        <v>0</v>
      </c>
      <c r="R66" s="80"/>
      <c r="S66" s="78">
        <v>717928128</v>
      </c>
      <c r="T66" s="78">
        <v>84855660</v>
      </c>
      <c r="U66" s="81">
        <v>1029307584</v>
      </c>
      <c r="V66" s="82">
        <v>228340932</v>
      </c>
    </row>
    <row r="67" spans="1:22" ht="12.75">
      <c r="A67" s="48"/>
      <c r="B67" s="83" t="s">
        <v>592</v>
      </c>
      <c r="C67" s="84"/>
      <c r="D67" s="85">
        <f aca="true" t="shared" si="9" ref="D67:V67">SUM(D62:D66)</f>
        <v>1113707694</v>
      </c>
      <c r="E67" s="86">
        <f t="shared" si="9"/>
        <v>847136274</v>
      </c>
      <c r="F67" s="86">
        <f t="shared" si="9"/>
        <v>247819992</v>
      </c>
      <c r="G67" s="86">
        <f t="shared" si="9"/>
        <v>0</v>
      </c>
      <c r="H67" s="86">
        <f t="shared" si="9"/>
        <v>0</v>
      </c>
      <c r="I67" s="86">
        <f t="shared" si="9"/>
        <v>47267580</v>
      </c>
      <c r="J67" s="86">
        <f t="shared" si="9"/>
        <v>187106636</v>
      </c>
      <c r="K67" s="86">
        <f t="shared" si="9"/>
        <v>1234949680</v>
      </c>
      <c r="L67" s="87">
        <f t="shared" si="9"/>
        <v>3677987856</v>
      </c>
      <c r="M67" s="85">
        <f t="shared" si="9"/>
        <v>659053950</v>
      </c>
      <c r="N67" s="86">
        <f t="shared" si="9"/>
        <v>1020289466</v>
      </c>
      <c r="O67" s="86">
        <f t="shared" si="9"/>
        <v>177834252</v>
      </c>
      <c r="P67" s="86">
        <f t="shared" si="9"/>
        <v>48689544</v>
      </c>
      <c r="Q67" s="86">
        <f t="shared" si="9"/>
        <v>80074915</v>
      </c>
      <c r="R67" s="86">
        <f t="shared" si="9"/>
        <v>0</v>
      </c>
      <c r="S67" s="86">
        <f t="shared" si="9"/>
        <v>1418505604</v>
      </c>
      <c r="T67" s="86">
        <f t="shared" si="9"/>
        <v>279102703</v>
      </c>
      <c r="U67" s="88">
        <f t="shared" si="9"/>
        <v>3683550434</v>
      </c>
      <c r="V67" s="89">
        <f t="shared" si="9"/>
        <v>388972384</v>
      </c>
    </row>
    <row r="68" spans="1:22" ht="13.5">
      <c r="A68" s="47" t="s">
        <v>564</v>
      </c>
      <c r="B68" s="75" t="s">
        <v>276</v>
      </c>
      <c r="C68" s="76" t="s">
        <v>277</v>
      </c>
      <c r="D68" s="77">
        <v>141537127</v>
      </c>
      <c r="E68" s="78">
        <v>120952129</v>
      </c>
      <c r="F68" s="78">
        <v>0</v>
      </c>
      <c r="G68" s="78">
        <v>0</v>
      </c>
      <c r="H68" s="78">
        <v>0</v>
      </c>
      <c r="I68" s="78">
        <v>0</v>
      </c>
      <c r="J68" s="78">
        <v>9414000</v>
      </c>
      <c r="K68" s="78">
        <v>157955449</v>
      </c>
      <c r="L68" s="79">
        <v>429858705</v>
      </c>
      <c r="M68" s="77">
        <v>130095752</v>
      </c>
      <c r="N68" s="78">
        <v>164517282</v>
      </c>
      <c r="O68" s="78">
        <v>0</v>
      </c>
      <c r="P68" s="78">
        <v>0</v>
      </c>
      <c r="Q68" s="78">
        <v>23977062</v>
      </c>
      <c r="R68" s="80"/>
      <c r="S68" s="78">
        <v>77132040</v>
      </c>
      <c r="T68" s="78">
        <v>32046035</v>
      </c>
      <c r="U68" s="81">
        <v>427768171</v>
      </c>
      <c r="V68" s="82">
        <v>18398094</v>
      </c>
    </row>
    <row r="69" spans="1:22" ht="13.5">
      <c r="A69" s="47" t="s">
        <v>564</v>
      </c>
      <c r="B69" s="75" t="s">
        <v>278</v>
      </c>
      <c r="C69" s="76" t="s">
        <v>279</v>
      </c>
      <c r="D69" s="77">
        <v>98071526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2186140</v>
      </c>
      <c r="K69" s="78">
        <v>108265068</v>
      </c>
      <c r="L69" s="79">
        <v>208522734</v>
      </c>
      <c r="M69" s="77">
        <v>33788080</v>
      </c>
      <c r="N69" s="78">
        <v>0</v>
      </c>
      <c r="O69" s="78">
        <v>0</v>
      </c>
      <c r="P69" s="78">
        <v>0</v>
      </c>
      <c r="Q69" s="78">
        <v>3448000</v>
      </c>
      <c r="R69" s="80"/>
      <c r="S69" s="78">
        <v>259913837</v>
      </c>
      <c r="T69" s="78">
        <v>19990212</v>
      </c>
      <c r="U69" s="81">
        <v>317140129</v>
      </c>
      <c r="V69" s="82">
        <v>27989914</v>
      </c>
    </row>
    <row r="70" spans="1:22" ht="13.5">
      <c r="A70" s="47" t="s">
        <v>564</v>
      </c>
      <c r="B70" s="75" t="s">
        <v>280</v>
      </c>
      <c r="C70" s="76" t="s">
        <v>281</v>
      </c>
      <c r="D70" s="77">
        <v>135051660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2738436</v>
      </c>
      <c r="K70" s="78">
        <v>192461604</v>
      </c>
      <c r="L70" s="79">
        <v>330251700</v>
      </c>
      <c r="M70" s="77">
        <v>9661641</v>
      </c>
      <c r="N70" s="78">
        <v>0</v>
      </c>
      <c r="O70" s="78">
        <v>0</v>
      </c>
      <c r="P70" s="78">
        <v>0</v>
      </c>
      <c r="Q70" s="78">
        <v>2879772</v>
      </c>
      <c r="R70" s="80"/>
      <c r="S70" s="78">
        <v>220107000</v>
      </c>
      <c r="T70" s="78">
        <v>16423096</v>
      </c>
      <c r="U70" s="81">
        <v>249071509</v>
      </c>
      <c r="V70" s="82">
        <v>54668000</v>
      </c>
    </row>
    <row r="71" spans="1:22" ht="13.5">
      <c r="A71" s="47" t="s">
        <v>564</v>
      </c>
      <c r="B71" s="75" t="s">
        <v>282</v>
      </c>
      <c r="C71" s="76" t="s">
        <v>283</v>
      </c>
      <c r="D71" s="77">
        <v>85903503</v>
      </c>
      <c r="E71" s="78">
        <v>0</v>
      </c>
      <c r="F71" s="78">
        <v>0</v>
      </c>
      <c r="G71" s="78">
        <v>0</v>
      </c>
      <c r="H71" s="78">
        <v>0</v>
      </c>
      <c r="I71" s="78">
        <v>304898</v>
      </c>
      <c r="J71" s="78">
        <v>11568690</v>
      </c>
      <c r="K71" s="78">
        <v>112095878</v>
      </c>
      <c r="L71" s="79">
        <v>209872969</v>
      </c>
      <c r="M71" s="77">
        <v>36008971</v>
      </c>
      <c r="N71" s="78">
        <v>0</v>
      </c>
      <c r="O71" s="78">
        <v>0</v>
      </c>
      <c r="P71" s="78">
        <v>0</v>
      </c>
      <c r="Q71" s="78">
        <v>3774313</v>
      </c>
      <c r="R71" s="80"/>
      <c r="S71" s="78">
        <v>149268000</v>
      </c>
      <c r="T71" s="78">
        <v>23336703</v>
      </c>
      <c r="U71" s="81">
        <v>212387987</v>
      </c>
      <c r="V71" s="82">
        <v>29050000</v>
      </c>
    </row>
    <row r="72" spans="1:22" ht="13.5">
      <c r="A72" s="47" t="s">
        <v>565</v>
      </c>
      <c r="B72" s="75" t="s">
        <v>541</v>
      </c>
      <c r="C72" s="76" t="s">
        <v>542</v>
      </c>
      <c r="D72" s="77">
        <v>241389138</v>
      </c>
      <c r="E72" s="78">
        <v>0</v>
      </c>
      <c r="F72" s="78">
        <v>19526675</v>
      </c>
      <c r="G72" s="78">
        <v>0</v>
      </c>
      <c r="H72" s="78">
        <v>0</v>
      </c>
      <c r="I72" s="78">
        <v>4595075</v>
      </c>
      <c r="J72" s="78">
        <v>27830536</v>
      </c>
      <c r="K72" s="78">
        <v>293115135</v>
      </c>
      <c r="L72" s="79">
        <v>586456559</v>
      </c>
      <c r="M72" s="77">
        <v>0</v>
      </c>
      <c r="N72" s="78">
        <v>0</v>
      </c>
      <c r="O72" s="78">
        <v>53542594</v>
      </c>
      <c r="P72" s="78">
        <v>21729705</v>
      </c>
      <c r="Q72" s="78">
        <v>0</v>
      </c>
      <c r="R72" s="80"/>
      <c r="S72" s="78">
        <v>411457850</v>
      </c>
      <c r="T72" s="78">
        <v>20158191</v>
      </c>
      <c r="U72" s="81">
        <v>506888340</v>
      </c>
      <c r="V72" s="82">
        <v>277232150</v>
      </c>
    </row>
    <row r="73" spans="1:22" ht="12.75">
      <c r="A73" s="48"/>
      <c r="B73" s="83" t="s">
        <v>593</v>
      </c>
      <c r="C73" s="84"/>
      <c r="D73" s="85">
        <f aca="true" t="shared" si="10" ref="D73:V73">SUM(D68:D72)</f>
        <v>701952954</v>
      </c>
      <c r="E73" s="86">
        <f t="shared" si="10"/>
        <v>120952129</v>
      </c>
      <c r="F73" s="86">
        <f t="shared" si="10"/>
        <v>19526675</v>
      </c>
      <c r="G73" s="86">
        <f t="shared" si="10"/>
        <v>0</v>
      </c>
      <c r="H73" s="86">
        <f t="shared" si="10"/>
        <v>0</v>
      </c>
      <c r="I73" s="86">
        <f t="shared" si="10"/>
        <v>4899973</v>
      </c>
      <c r="J73" s="86">
        <f t="shared" si="10"/>
        <v>53737802</v>
      </c>
      <c r="K73" s="86">
        <f t="shared" si="10"/>
        <v>863893134</v>
      </c>
      <c r="L73" s="87">
        <f t="shared" si="10"/>
        <v>1764962667</v>
      </c>
      <c r="M73" s="85">
        <f t="shared" si="10"/>
        <v>209554444</v>
      </c>
      <c r="N73" s="86">
        <f t="shared" si="10"/>
        <v>164517282</v>
      </c>
      <c r="O73" s="86">
        <f t="shared" si="10"/>
        <v>53542594</v>
      </c>
      <c r="P73" s="86">
        <f t="shared" si="10"/>
        <v>21729705</v>
      </c>
      <c r="Q73" s="86">
        <f t="shared" si="10"/>
        <v>34079147</v>
      </c>
      <c r="R73" s="86">
        <f t="shared" si="10"/>
        <v>0</v>
      </c>
      <c r="S73" s="86">
        <f t="shared" si="10"/>
        <v>1117878727</v>
      </c>
      <c r="T73" s="86">
        <f t="shared" si="10"/>
        <v>111954237</v>
      </c>
      <c r="U73" s="88">
        <f t="shared" si="10"/>
        <v>1713256136</v>
      </c>
      <c r="V73" s="89">
        <f t="shared" si="10"/>
        <v>407338158</v>
      </c>
    </row>
    <row r="74" spans="1:22" ht="12.75">
      <c r="A74" s="49"/>
      <c r="B74" s="90" t="s">
        <v>594</v>
      </c>
      <c r="C74" s="91"/>
      <c r="D74" s="92">
        <f aca="true" t="shared" si="11" ref="D74:V74">SUM(D9,D11:D15,D17:D24,D26:D29,D31:D35,D37:D40,D42:D47,D49:D53,D55:D60,D62:D66,D68:D72)</f>
        <v>23098585657</v>
      </c>
      <c r="E74" s="93">
        <f t="shared" si="11"/>
        <v>18076871071</v>
      </c>
      <c r="F74" s="93">
        <f t="shared" si="11"/>
        <v>5448934061</v>
      </c>
      <c r="G74" s="93">
        <f t="shared" si="11"/>
        <v>0</v>
      </c>
      <c r="H74" s="93">
        <f t="shared" si="11"/>
        <v>0</v>
      </c>
      <c r="I74" s="93">
        <f t="shared" si="11"/>
        <v>1142934303</v>
      </c>
      <c r="J74" s="93">
        <f t="shared" si="11"/>
        <v>4347290652</v>
      </c>
      <c r="K74" s="93">
        <f t="shared" si="11"/>
        <v>25330983001</v>
      </c>
      <c r="L74" s="94">
        <f t="shared" si="11"/>
        <v>77445598745</v>
      </c>
      <c r="M74" s="92">
        <f t="shared" si="11"/>
        <v>15381334286</v>
      </c>
      <c r="N74" s="93">
        <f t="shared" si="11"/>
        <v>24112749217</v>
      </c>
      <c r="O74" s="93">
        <f t="shared" si="11"/>
        <v>9234302109</v>
      </c>
      <c r="P74" s="93">
        <f t="shared" si="11"/>
        <v>2173296541</v>
      </c>
      <c r="Q74" s="93">
        <f t="shared" si="11"/>
        <v>1689824832</v>
      </c>
      <c r="R74" s="93">
        <f t="shared" si="11"/>
        <v>0</v>
      </c>
      <c r="S74" s="93">
        <f t="shared" si="11"/>
        <v>17162265930</v>
      </c>
      <c r="T74" s="93">
        <f t="shared" si="11"/>
        <v>8247567546</v>
      </c>
      <c r="U74" s="95">
        <f t="shared" si="11"/>
        <v>78001340461</v>
      </c>
      <c r="V74" s="89">
        <f t="shared" si="11"/>
        <v>8503907184</v>
      </c>
    </row>
    <row r="75" spans="1:22" ht="13.5">
      <c r="A75" s="50"/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3.5">
      <c r="A76" s="51"/>
      <c r="B76" s="128" t="s">
        <v>41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76:T76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B3" sqref="B3:U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6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1" t="s">
        <v>631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6.5">
      <c r="A3" s="5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.75" customHeight="1">
      <c r="A4" s="7"/>
      <c r="B4" s="33"/>
      <c r="C4" s="34"/>
      <c r="D4" s="118" t="s">
        <v>0</v>
      </c>
      <c r="E4" s="119"/>
      <c r="F4" s="119"/>
      <c r="G4" s="119"/>
      <c r="H4" s="119"/>
      <c r="I4" s="119"/>
      <c r="J4" s="119"/>
      <c r="K4" s="119"/>
      <c r="L4" s="120"/>
      <c r="M4" s="123" t="s">
        <v>1</v>
      </c>
      <c r="N4" s="119"/>
      <c r="O4" s="119"/>
      <c r="P4" s="119"/>
      <c r="Q4" s="119"/>
      <c r="R4" s="119"/>
      <c r="S4" s="119"/>
      <c r="T4" s="119"/>
      <c r="U4" s="120"/>
    </row>
    <row r="5" spans="1:22" ht="51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/>
      <c r="S5" s="31" t="s">
        <v>18</v>
      </c>
      <c r="T5" s="31" t="s">
        <v>19</v>
      </c>
      <c r="U5" s="32" t="s">
        <v>20</v>
      </c>
      <c r="V5" s="1" t="s">
        <v>21</v>
      </c>
    </row>
    <row r="6" spans="1:21" ht="12.75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2.75">
      <c r="A7" s="44"/>
      <c r="B7" s="45" t="s">
        <v>595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.75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3.5">
      <c r="A9" s="47" t="s">
        <v>564</v>
      </c>
      <c r="B9" s="75" t="s">
        <v>284</v>
      </c>
      <c r="C9" s="76" t="s">
        <v>285</v>
      </c>
      <c r="D9" s="77">
        <v>208735745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30000000</v>
      </c>
      <c r="K9" s="78">
        <v>216926929</v>
      </c>
      <c r="L9" s="79">
        <v>455662674</v>
      </c>
      <c r="M9" s="77">
        <v>81304683</v>
      </c>
      <c r="N9" s="78">
        <v>0</v>
      </c>
      <c r="O9" s="78">
        <v>0</v>
      </c>
      <c r="P9" s="78">
        <v>0</v>
      </c>
      <c r="Q9" s="78">
        <v>6205092</v>
      </c>
      <c r="R9" s="80"/>
      <c r="S9" s="78">
        <v>347130000</v>
      </c>
      <c r="T9" s="78">
        <v>48084532</v>
      </c>
      <c r="U9" s="81">
        <v>482724307</v>
      </c>
      <c r="V9" s="82">
        <v>65468000</v>
      </c>
    </row>
    <row r="10" spans="1:22" ht="13.5">
      <c r="A10" s="47" t="s">
        <v>564</v>
      </c>
      <c r="B10" s="75" t="s">
        <v>286</v>
      </c>
      <c r="C10" s="76" t="s">
        <v>287</v>
      </c>
      <c r="D10" s="77">
        <v>153170033</v>
      </c>
      <c r="E10" s="78">
        <v>20281424</v>
      </c>
      <c r="F10" s="78">
        <v>0</v>
      </c>
      <c r="G10" s="78">
        <v>0</v>
      </c>
      <c r="H10" s="78">
        <v>0</v>
      </c>
      <c r="I10" s="78">
        <v>0</v>
      </c>
      <c r="J10" s="78">
        <v>2249937</v>
      </c>
      <c r="K10" s="78">
        <v>206473346</v>
      </c>
      <c r="L10" s="79">
        <v>382174740</v>
      </c>
      <c r="M10" s="77">
        <v>19391256</v>
      </c>
      <c r="N10" s="78">
        <v>15604149</v>
      </c>
      <c r="O10" s="78">
        <v>0</v>
      </c>
      <c r="P10" s="78">
        <v>0</v>
      </c>
      <c r="Q10" s="78">
        <v>7293021</v>
      </c>
      <c r="R10" s="80"/>
      <c r="S10" s="78">
        <v>326817000</v>
      </c>
      <c r="T10" s="78">
        <v>66453388</v>
      </c>
      <c r="U10" s="81">
        <v>435558814</v>
      </c>
      <c r="V10" s="82">
        <v>71124000</v>
      </c>
    </row>
    <row r="11" spans="1:22" ht="13.5">
      <c r="A11" s="47" t="s">
        <v>564</v>
      </c>
      <c r="B11" s="75" t="s">
        <v>288</v>
      </c>
      <c r="C11" s="76" t="s">
        <v>289</v>
      </c>
      <c r="D11" s="77">
        <v>392102782</v>
      </c>
      <c r="E11" s="78">
        <v>428860000</v>
      </c>
      <c r="F11" s="78">
        <v>0</v>
      </c>
      <c r="G11" s="78">
        <v>0</v>
      </c>
      <c r="H11" s="78">
        <v>0</v>
      </c>
      <c r="I11" s="78">
        <v>14910947</v>
      </c>
      <c r="J11" s="78">
        <v>73257342</v>
      </c>
      <c r="K11" s="78">
        <v>421091502</v>
      </c>
      <c r="L11" s="79">
        <v>1330222573</v>
      </c>
      <c r="M11" s="77">
        <v>138595000</v>
      </c>
      <c r="N11" s="78">
        <v>597492247</v>
      </c>
      <c r="O11" s="78">
        <v>0</v>
      </c>
      <c r="P11" s="78">
        <v>0</v>
      </c>
      <c r="Q11" s="78">
        <v>37045275</v>
      </c>
      <c r="R11" s="80"/>
      <c r="S11" s="78">
        <v>470189500</v>
      </c>
      <c r="T11" s="78">
        <v>139772905</v>
      </c>
      <c r="U11" s="81">
        <v>1383094927</v>
      </c>
      <c r="V11" s="82">
        <v>96829700</v>
      </c>
    </row>
    <row r="12" spans="1:22" ht="13.5">
      <c r="A12" s="47" t="s">
        <v>564</v>
      </c>
      <c r="B12" s="75" t="s">
        <v>290</v>
      </c>
      <c r="C12" s="76" t="s">
        <v>291</v>
      </c>
      <c r="D12" s="77">
        <v>199127336</v>
      </c>
      <c r="E12" s="78">
        <v>114849314</v>
      </c>
      <c r="F12" s="78">
        <v>0</v>
      </c>
      <c r="G12" s="78">
        <v>0</v>
      </c>
      <c r="H12" s="78">
        <v>0</v>
      </c>
      <c r="I12" s="78">
        <v>2879732</v>
      </c>
      <c r="J12" s="78">
        <v>42194053</v>
      </c>
      <c r="K12" s="78">
        <v>247043923</v>
      </c>
      <c r="L12" s="79">
        <v>606094358</v>
      </c>
      <c r="M12" s="77">
        <v>146223238</v>
      </c>
      <c r="N12" s="78">
        <v>158978866</v>
      </c>
      <c r="O12" s="78">
        <v>-2</v>
      </c>
      <c r="P12" s="78">
        <v>-2</v>
      </c>
      <c r="Q12" s="78">
        <v>21034282</v>
      </c>
      <c r="R12" s="80"/>
      <c r="S12" s="78">
        <v>188075300</v>
      </c>
      <c r="T12" s="78">
        <v>93217823</v>
      </c>
      <c r="U12" s="81">
        <v>607529505</v>
      </c>
      <c r="V12" s="82">
        <v>32628700</v>
      </c>
    </row>
    <row r="13" spans="1:22" ht="13.5">
      <c r="A13" s="47" t="s">
        <v>564</v>
      </c>
      <c r="B13" s="75" t="s">
        <v>292</v>
      </c>
      <c r="C13" s="76" t="s">
        <v>293</v>
      </c>
      <c r="D13" s="77">
        <v>100568016</v>
      </c>
      <c r="E13" s="78">
        <v>1569000</v>
      </c>
      <c r="F13" s="78">
        <v>0</v>
      </c>
      <c r="G13" s="78">
        <v>0</v>
      </c>
      <c r="H13" s="78">
        <v>0</v>
      </c>
      <c r="I13" s="78">
        <v>836800</v>
      </c>
      <c r="J13" s="78">
        <v>14644000</v>
      </c>
      <c r="K13" s="78">
        <v>121538974</v>
      </c>
      <c r="L13" s="79">
        <v>239156790</v>
      </c>
      <c r="M13" s="77">
        <v>105997845</v>
      </c>
      <c r="N13" s="78">
        <v>0</v>
      </c>
      <c r="O13" s="78">
        <v>0</v>
      </c>
      <c r="P13" s="78">
        <v>0</v>
      </c>
      <c r="Q13" s="78">
        <v>4096456</v>
      </c>
      <c r="R13" s="80"/>
      <c r="S13" s="78">
        <v>145559000</v>
      </c>
      <c r="T13" s="78">
        <v>43857178</v>
      </c>
      <c r="U13" s="81">
        <v>299510479</v>
      </c>
      <c r="V13" s="82">
        <v>28685000</v>
      </c>
    </row>
    <row r="14" spans="1:22" ht="13.5">
      <c r="A14" s="47" t="s">
        <v>565</v>
      </c>
      <c r="B14" s="75" t="s">
        <v>521</v>
      </c>
      <c r="C14" s="76" t="s">
        <v>522</v>
      </c>
      <c r="D14" s="77">
        <v>437860899</v>
      </c>
      <c r="E14" s="78">
        <v>0</v>
      </c>
      <c r="F14" s="78">
        <v>254619456</v>
      </c>
      <c r="G14" s="78">
        <v>0</v>
      </c>
      <c r="H14" s="78">
        <v>0</v>
      </c>
      <c r="I14" s="78">
        <v>521148</v>
      </c>
      <c r="J14" s="78">
        <v>69247008</v>
      </c>
      <c r="K14" s="78">
        <v>621195065</v>
      </c>
      <c r="L14" s="79">
        <v>1383443576</v>
      </c>
      <c r="M14" s="77">
        <v>0</v>
      </c>
      <c r="N14" s="78">
        <v>0</v>
      </c>
      <c r="O14" s="78">
        <v>176262276</v>
      </c>
      <c r="P14" s="78">
        <v>34643040</v>
      </c>
      <c r="Q14" s="78">
        <v>0</v>
      </c>
      <c r="R14" s="80"/>
      <c r="S14" s="78">
        <v>1090006008</v>
      </c>
      <c r="T14" s="78">
        <v>62673780</v>
      </c>
      <c r="U14" s="81">
        <v>1363585104</v>
      </c>
      <c r="V14" s="82">
        <v>555578340</v>
      </c>
    </row>
    <row r="15" spans="1:22" ht="12.75">
      <c r="A15" s="48"/>
      <c r="B15" s="83" t="s">
        <v>596</v>
      </c>
      <c r="C15" s="84"/>
      <c r="D15" s="85">
        <f aca="true" t="shared" si="0" ref="D15:V15">SUM(D9:D14)</f>
        <v>1491564811</v>
      </c>
      <c r="E15" s="86">
        <f t="shared" si="0"/>
        <v>565559738</v>
      </c>
      <c r="F15" s="86">
        <f t="shared" si="0"/>
        <v>254619456</v>
      </c>
      <c r="G15" s="86">
        <f t="shared" si="0"/>
        <v>0</v>
      </c>
      <c r="H15" s="86">
        <f t="shared" si="0"/>
        <v>0</v>
      </c>
      <c r="I15" s="86">
        <f t="shared" si="0"/>
        <v>19148627</v>
      </c>
      <c r="J15" s="86">
        <f t="shared" si="0"/>
        <v>231592340</v>
      </c>
      <c r="K15" s="86">
        <f t="shared" si="0"/>
        <v>1834269739</v>
      </c>
      <c r="L15" s="87">
        <f t="shared" si="0"/>
        <v>4396754711</v>
      </c>
      <c r="M15" s="85">
        <f t="shared" si="0"/>
        <v>491512022</v>
      </c>
      <c r="N15" s="86">
        <f t="shared" si="0"/>
        <v>772075262</v>
      </c>
      <c r="O15" s="86">
        <f t="shared" si="0"/>
        <v>176262274</v>
      </c>
      <c r="P15" s="86">
        <f t="shared" si="0"/>
        <v>34643038</v>
      </c>
      <c r="Q15" s="86">
        <f t="shared" si="0"/>
        <v>75674126</v>
      </c>
      <c r="R15" s="86">
        <f t="shared" si="0"/>
        <v>0</v>
      </c>
      <c r="S15" s="86">
        <f t="shared" si="0"/>
        <v>2567776808</v>
      </c>
      <c r="T15" s="86">
        <f t="shared" si="0"/>
        <v>454059606</v>
      </c>
      <c r="U15" s="88">
        <f t="shared" si="0"/>
        <v>4572003136</v>
      </c>
      <c r="V15" s="89">
        <f t="shared" si="0"/>
        <v>850313740</v>
      </c>
    </row>
    <row r="16" spans="1:22" ht="13.5">
      <c r="A16" s="47" t="s">
        <v>564</v>
      </c>
      <c r="B16" s="75" t="s">
        <v>294</v>
      </c>
      <c r="C16" s="76" t="s">
        <v>295</v>
      </c>
      <c r="D16" s="77">
        <v>178238000</v>
      </c>
      <c r="E16" s="78">
        <v>116565217</v>
      </c>
      <c r="F16" s="78">
        <v>0</v>
      </c>
      <c r="G16" s="78">
        <v>0</v>
      </c>
      <c r="H16" s="78">
        <v>0</v>
      </c>
      <c r="I16" s="78">
        <v>1882566</v>
      </c>
      <c r="J16" s="78">
        <v>8230992</v>
      </c>
      <c r="K16" s="78">
        <v>102447464</v>
      </c>
      <c r="L16" s="79">
        <v>407364239</v>
      </c>
      <c r="M16" s="77">
        <v>22441088</v>
      </c>
      <c r="N16" s="78">
        <v>173105923</v>
      </c>
      <c r="O16" s="78">
        <v>0</v>
      </c>
      <c r="P16" s="78">
        <v>0</v>
      </c>
      <c r="Q16" s="78">
        <v>14225174</v>
      </c>
      <c r="R16" s="80"/>
      <c r="S16" s="78">
        <v>178415000</v>
      </c>
      <c r="T16" s="78">
        <v>23749709</v>
      </c>
      <c r="U16" s="81">
        <v>411936894</v>
      </c>
      <c r="V16" s="82">
        <v>31078000</v>
      </c>
    </row>
    <row r="17" spans="1:22" ht="13.5">
      <c r="A17" s="47" t="s">
        <v>564</v>
      </c>
      <c r="B17" s="75" t="s">
        <v>296</v>
      </c>
      <c r="C17" s="76" t="s">
        <v>297</v>
      </c>
      <c r="D17" s="77">
        <v>364869144</v>
      </c>
      <c r="E17" s="78">
        <v>0</v>
      </c>
      <c r="F17" s="78">
        <v>0</v>
      </c>
      <c r="G17" s="78">
        <v>0</v>
      </c>
      <c r="H17" s="78">
        <v>0</v>
      </c>
      <c r="I17" s="78">
        <v>52296</v>
      </c>
      <c r="J17" s="78">
        <v>85948860</v>
      </c>
      <c r="K17" s="78">
        <v>274716060</v>
      </c>
      <c r="L17" s="79">
        <v>725586360</v>
      </c>
      <c r="M17" s="77">
        <v>101243764</v>
      </c>
      <c r="N17" s="78">
        <v>0</v>
      </c>
      <c r="O17" s="78">
        <v>0</v>
      </c>
      <c r="P17" s="78">
        <v>0</v>
      </c>
      <c r="Q17" s="78">
        <v>36183516</v>
      </c>
      <c r="R17" s="80"/>
      <c r="S17" s="78">
        <v>518093996</v>
      </c>
      <c r="T17" s="78">
        <v>158266552</v>
      </c>
      <c r="U17" s="81">
        <v>813787828</v>
      </c>
      <c r="V17" s="82">
        <v>122484996</v>
      </c>
    </row>
    <row r="18" spans="1:22" ht="13.5">
      <c r="A18" s="47" t="s">
        <v>564</v>
      </c>
      <c r="B18" s="75" t="s">
        <v>298</v>
      </c>
      <c r="C18" s="76" t="s">
        <v>299</v>
      </c>
      <c r="D18" s="77">
        <v>338644452</v>
      </c>
      <c r="E18" s="78">
        <v>286604940</v>
      </c>
      <c r="F18" s="78">
        <v>0</v>
      </c>
      <c r="G18" s="78">
        <v>0</v>
      </c>
      <c r="H18" s="78">
        <v>0</v>
      </c>
      <c r="I18" s="78">
        <v>8546136</v>
      </c>
      <c r="J18" s="78">
        <v>43486944</v>
      </c>
      <c r="K18" s="78">
        <v>347769972</v>
      </c>
      <c r="L18" s="79">
        <v>1025052444</v>
      </c>
      <c r="M18" s="77">
        <v>86890884</v>
      </c>
      <c r="N18" s="78">
        <v>386863320</v>
      </c>
      <c r="O18" s="78">
        <v>0</v>
      </c>
      <c r="P18" s="78">
        <v>0</v>
      </c>
      <c r="Q18" s="78">
        <v>12144684</v>
      </c>
      <c r="R18" s="80"/>
      <c r="S18" s="78">
        <v>470991024</v>
      </c>
      <c r="T18" s="78">
        <v>77324028</v>
      </c>
      <c r="U18" s="81">
        <v>1034213940</v>
      </c>
      <c r="V18" s="82">
        <v>57537984</v>
      </c>
    </row>
    <row r="19" spans="1:22" ht="13.5">
      <c r="A19" s="47" t="s">
        <v>564</v>
      </c>
      <c r="B19" s="75" t="s">
        <v>300</v>
      </c>
      <c r="C19" s="76" t="s">
        <v>301</v>
      </c>
      <c r="D19" s="77">
        <v>168651060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11529060</v>
      </c>
      <c r="K19" s="78">
        <v>171744036</v>
      </c>
      <c r="L19" s="79">
        <v>351924156</v>
      </c>
      <c r="M19" s="77">
        <v>33874428</v>
      </c>
      <c r="N19" s="78">
        <v>0</v>
      </c>
      <c r="O19" s="78">
        <v>0</v>
      </c>
      <c r="P19" s="78">
        <v>0</v>
      </c>
      <c r="Q19" s="78">
        <v>3492444</v>
      </c>
      <c r="R19" s="80"/>
      <c r="S19" s="78">
        <v>427094004</v>
      </c>
      <c r="T19" s="78">
        <v>26138064</v>
      </c>
      <c r="U19" s="81">
        <v>490598940</v>
      </c>
      <c r="V19" s="82">
        <v>103644000</v>
      </c>
    </row>
    <row r="20" spans="1:22" ht="13.5">
      <c r="A20" s="47" t="s">
        <v>565</v>
      </c>
      <c r="B20" s="75" t="s">
        <v>523</v>
      </c>
      <c r="C20" s="76" t="s">
        <v>524</v>
      </c>
      <c r="D20" s="77">
        <v>685988340</v>
      </c>
      <c r="E20" s="78">
        <v>0</v>
      </c>
      <c r="F20" s="78">
        <v>125310300</v>
      </c>
      <c r="G20" s="78">
        <v>0</v>
      </c>
      <c r="H20" s="78">
        <v>0</v>
      </c>
      <c r="I20" s="78">
        <v>414768</v>
      </c>
      <c r="J20" s="78">
        <v>16008348</v>
      </c>
      <c r="K20" s="78">
        <v>484797168</v>
      </c>
      <c r="L20" s="79">
        <v>1312518924</v>
      </c>
      <c r="M20" s="77">
        <v>0</v>
      </c>
      <c r="N20" s="78">
        <v>0</v>
      </c>
      <c r="O20" s="78">
        <v>217411190</v>
      </c>
      <c r="P20" s="78">
        <v>0</v>
      </c>
      <c r="Q20" s="78">
        <v>0</v>
      </c>
      <c r="R20" s="80"/>
      <c r="S20" s="78">
        <v>1216630500</v>
      </c>
      <c r="T20" s="78">
        <v>61036128</v>
      </c>
      <c r="U20" s="81">
        <v>1495077818</v>
      </c>
      <c r="V20" s="82">
        <v>590603496</v>
      </c>
    </row>
    <row r="21" spans="1:22" ht="12.75">
      <c r="A21" s="48"/>
      <c r="B21" s="83" t="s">
        <v>597</v>
      </c>
      <c r="C21" s="84"/>
      <c r="D21" s="85">
        <f aca="true" t="shared" si="1" ref="D21:V21">SUM(D16:D20)</f>
        <v>1736390996</v>
      </c>
      <c r="E21" s="86">
        <f t="shared" si="1"/>
        <v>403170157</v>
      </c>
      <c r="F21" s="86">
        <f t="shared" si="1"/>
        <v>125310300</v>
      </c>
      <c r="G21" s="86">
        <f t="shared" si="1"/>
        <v>0</v>
      </c>
      <c r="H21" s="86">
        <f t="shared" si="1"/>
        <v>0</v>
      </c>
      <c r="I21" s="86">
        <f t="shared" si="1"/>
        <v>10895766</v>
      </c>
      <c r="J21" s="86">
        <f t="shared" si="1"/>
        <v>165204204</v>
      </c>
      <c r="K21" s="86">
        <f t="shared" si="1"/>
        <v>1381474700</v>
      </c>
      <c r="L21" s="87">
        <f t="shared" si="1"/>
        <v>3822446123</v>
      </c>
      <c r="M21" s="85">
        <f t="shared" si="1"/>
        <v>244450164</v>
      </c>
      <c r="N21" s="86">
        <f t="shared" si="1"/>
        <v>559969243</v>
      </c>
      <c r="O21" s="86">
        <f t="shared" si="1"/>
        <v>217411190</v>
      </c>
      <c r="P21" s="86">
        <f t="shared" si="1"/>
        <v>0</v>
      </c>
      <c r="Q21" s="86">
        <f t="shared" si="1"/>
        <v>66045818</v>
      </c>
      <c r="R21" s="86">
        <f t="shared" si="1"/>
        <v>0</v>
      </c>
      <c r="S21" s="86">
        <f t="shared" si="1"/>
        <v>2811224524</v>
      </c>
      <c r="T21" s="86">
        <f t="shared" si="1"/>
        <v>346514481</v>
      </c>
      <c r="U21" s="88">
        <f t="shared" si="1"/>
        <v>4245615420</v>
      </c>
      <c r="V21" s="89">
        <f t="shared" si="1"/>
        <v>905348476</v>
      </c>
    </row>
    <row r="22" spans="1:22" ht="13.5">
      <c r="A22" s="47" t="s">
        <v>564</v>
      </c>
      <c r="B22" s="75" t="s">
        <v>302</v>
      </c>
      <c r="C22" s="76" t="s">
        <v>303</v>
      </c>
      <c r="D22" s="77">
        <v>157298690</v>
      </c>
      <c r="E22" s="78">
        <v>39326000</v>
      </c>
      <c r="F22" s="78">
        <v>0</v>
      </c>
      <c r="G22" s="78">
        <v>0</v>
      </c>
      <c r="H22" s="78">
        <v>0</v>
      </c>
      <c r="I22" s="78">
        <v>0</v>
      </c>
      <c r="J22" s="78">
        <v>9621621</v>
      </c>
      <c r="K22" s="78">
        <v>153229960</v>
      </c>
      <c r="L22" s="79">
        <v>359476271</v>
      </c>
      <c r="M22" s="77">
        <v>33510449</v>
      </c>
      <c r="N22" s="78">
        <v>41466041</v>
      </c>
      <c r="O22" s="78">
        <v>0</v>
      </c>
      <c r="P22" s="78">
        <v>0</v>
      </c>
      <c r="Q22" s="78">
        <v>880903</v>
      </c>
      <c r="R22" s="80"/>
      <c r="S22" s="78">
        <v>211808000</v>
      </c>
      <c r="T22" s="78">
        <v>20156960</v>
      </c>
      <c r="U22" s="81">
        <v>307822353</v>
      </c>
      <c r="V22" s="82">
        <v>72728000</v>
      </c>
    </row>
    <row r="23" spans="1:22" ht="13.5">
      <c r="A23" s="47" t="s">
        <v>564</v>
      </c>
      <c r="B23" s="75" t="s">
        <v>304</v>
      </c>
      <c r="C23" s="76" t="s">
        <v>305</v>
      </c>
      <c r="D23" s="77">
        <v>121115576</v>
      </c>
      <c r="E23" s="78">
        <v>11502469</v>
      </c>
      <c r="F23" s="78">
        <v>0</v>
      </c>
      <c r="G23" s="78">
        <v>0</v>
      </c>
      <c r="H23" s="78">
        <v>0</v>
      </c>
      <c r="I23" s="78">
        <v>2090320</v>
      </c>
      <c r="J23" s="78">
        <v>7374262</v>
      </c>
      <c r="K23" s="78">
        <v>92663613</v>
      </c>
      <c r="L23" s="79">
        <v>234746240</v>
      </c>
      <c r="M23" s="77">
        <v>24306259</v>
      </c>
      <c r="N23" s="78">
        <v>11890235</v>
      </c>
      <c r="O23" s="78">
        <v>0</v>
      </c>
      <c r="P23" s="78">
        <v>0</v>
      </c>
      <c r="Q23" s="78">
        <v>2501313</v>
      </c>
      <c r="R23" s="80"/>
      <c r="S23" s="78">
        <v>164473950</v>
      </c>
      <c r="T23" s="78">
        <v>45573483</v>
      </c>
      <c r="U23" s="81">
        <v>248745240</v>
      </c>
      <c r="V23" s="82">
        <v>41852050</v>
      </c>
    </row>
    <row r="24" spans="1:22" ht="13.5">
      <c r="A24" s="47" t="s">
        <v>564</v>
      </c>
      <c r="B24" s="75" t="s">
        <v>72</v>
      </c>
      <c r="C24" s="76" t="s">
        <v>73</v>
      </c>
      <c r="D24" s="77">
        <v>1090385029</v>
      </c>
      <c r="E24" s="78">
        <v>863448548</v>
      </c>
      <c r="F24" s="78">
        <v>256741590</v>
      </c>
      <c r="G24" s="78">
        <v>0</v>
      </c>
      <c r="H24" s="78">
        <v>0</v>
      </c>
      <c r="I24" s="78">
        <v>118064572</v>
      </c>
      <c r="J24" s="78">
        <v>300000000</v>
      </c>
      <c r="K24" s="78">
        <v>1302867060</v>
      </c>
      <c r="L24" s="79">
        <v>3931506799</v>
      </c>
      <c r="M24" s="77">
        <v>551412326</v>
      </c>
      <c r="N24" s="78">
        <v>1370382760</v>
      </c>
      <c r="O24" s="78">
        <v>310776846</v>
      </c>
      <c r="P24" s="78">
        <v>132988139</v>
      </c>
      <c r="Q24" s="78">
        <v>127872312</v>
      </c>
      <c r="R24" s="80"/>
      <c r="S24" s="78">
        <v>1286156250</v>
      </c>
      <c r="T24" s="78">
        <v>332014373</v>
      </c>
      <c r="U24" s="81">
        <v>4111603006</v>
      </c>
      <c r="V24" s="82">
        <v>623401750</v>
      </c>
    </row>
    <row r="25" spans="1:22" ht="13.5">
      <c r="A25" s="47" t="s">
        <v>564</v>
      </c>
      <c r="B25" s="75" t="s">
        <v>306</v>
      </c>
      <c r="C25" s="76" t="s">
        <v>307</v>
      </c>
      <c r="D25" s="77">
        <v>145554939</v>
      </c>
      <c r="E25" s="78">
        <v>0</v>
      </c>
      <c r="F25" s="78">
        <v>0</v>
      </c>
      <c r="G25" s="78">
        <v>0</v>
      </c>
      <c r="H25" s="78">
        <v>0</v>
      </c>
      <c r="I25" s="78">
        <v>147564</v>
      </c>
      <c r="J25" s="78">
        <v>31126272</v>
      </c>
      <c r="K25" s="78">
        <v>145532855</v>
      </c>
      <c r="L25" s="79">
        <v>322361630</v>
      </c>
      <c r="M25" s="77">
        <v>33020482</v>
      </c>
      <c r="N25" s="78">
        <v>0</v>
      </c>
      <c r="O25" s="78">
        <v>0</v>
      </c>
      <c r="P25" s="78">
        <v>0</v>
      </c>
      <c r="Q25" s="78">
        <v>6560070</v>
      </c>
      <c r="R25" s="80"/>
      <c r="S25" s="78">
        <v>285650000</v>
      </c>
      <c r="T25" s="78">
        <v>43473031</v>
      </c>
      <c r="U25" s="81">
        <v>368703583</v>
      </c>
      <c r="V25" s="82">
        <v>58286000</v>
      </c>
    </row>
    <row r="26" spans="1:22" ht="13.5">
      <c r="A26" s="47" t="s">
        <v>565</v>
      </c>
      <c r="B26" s="75" t="s">
        <v>525</v>
      </c>
      <c r="C26" s="76" t="s">
        <v>526</v>
      </c>
      <c r="D26" s="77">
        <v>368557000</v>
      </c>
      <c r="E26" s="78">
        <v>0</v>
      </c>
      <c r="F26" s="78">
        <v>76779000</v>
      </c>
      <c r="G26" s="78">
        <v>0</v>
      </c>
      <c r="H26" s="78">
        <v>0</v>
      </c>
      <c r="I26" s="78">
        <v>470000</v>
      </c>
      <c r="J26" s="78">
        <v>10228000</v>
      </c>
      <c r="K26" s="78">
        <v>402185000</v>
      </c>
      <c r="L26" s="79">
        <v>858219000</v>
      </c>
      <c r="M26" s="77">
        <v>0</v>
      </c>
      <c r="N26" s="78">
        <v>0</v>
      </c>
      <c r="O26" s="78">
        <v>64971000</v>
      </c>
      <c r="P26" s="78">
        <v>11465000</v>
      </c>
      <c r="Q26" s="78">
        <v>0</v>
      </c>
      <c r="R26" s="80"/>
      <c r="S26" s="78">
        <v>687464000</v>
      </c>
      <c r="T26" s="78">
        <v>32739000</v>
      </c>
      <c r="U26" s="81">
        <v>796639000</v>
      </c>
      <c r="V26" s="82">
        <v>345172000</v>
      </c>
    </row>
    <row r="27" spans="1:22" ht="12.75">
      <c r="A27" s="48"/>
      <c r="B27" s="83" t="s">
        <v>598</v>
      </c>
      <c r="C27" s="84"/>
      <c r="D27" s="85">
        <f aca="true" t="shared" si="2" ref="D27:V27">SUM(D22:D26)</f>
        <v>1882911234</v>
      </c>
      <c r="E27" s="86">
        <f t="shared" si="2"/>
        <v>914277017</v>
      </c>
      <c r="F27" s="86">
        <f t="shared" si="2"/>
        <v>333520590</v>
      </c>
      <c r="G27" s="86">
        <f t="shared" si="2"/>
        <v>0</v>
      </c>
      <c r="H27" s="86">
        <f t="shared" si="2"/>
        <v>0</v>
      </c>
      <c r="I27" s="86">
        <f t="shared" si="2"/>
        <v>120772456</v>
      </c>
      <c r="J27" s="86">
        <f t="shared" si="2"/>
        <v>358350155</v>
      </c>
      <c r="K27" s="86">
        <f t="shared" si="2"/>
        <v>2096478488</v>
      </c>
      <c r="L27" s="87">
        <f t="shared" si="2"/>
        <v>5706309940</v>
      </c>
      <c r="M27" s="85">
        <f t="shared" si="2"/>
        <v>642249516</v>
      </c>
      <c r="N27" s="86">
        <f t="shared" si="2"/>
        <v>1423739036</v>
      </c>
      <c r="O27" s="86">
        <f t="shared" si="2"/>
        <v>375747846</v>
      </c>
      <c r="P27" s="86">
        <f t="shared" si="2"/>
        <v>144453139</v>
      </c>
      <c r="Q27" s="86">
        <f t="shared" si="2"/>
        <v>137814598</v>
      </c>
      <c r="R27" s="86">
        <f t="shared" si="2"/>
        <v>0</v>
      </c>
      <c r="S27" s="86">
        <f t="shared" si="2"/>
        <v>2635552200</v>
      </c>
      <c r="T27" s="86">
        <f t="shared" si="2"/>
        <v>473956847</v>
      </c>
      <c r="U27" s="88">
        <f t="shared" si="2"/>
        <v>5833513182</v>
      </c>
      <c r="V27" s="89">
        <f t="shared" si="2"/>
        <v>1141439800</v>
      </c>
    </row>
    <row r="28" spans="1:22" ht="13.5">
      <c r="A28" s="47" t="s">
        <v>564</v>
      </c>
      <c r="B28" s="75" t="s">
        <v>308</v>
      </c>
      <c r="C28" s="76" t="s">
        <v>309</v>
      </c>
      <c r="D28" s="77">
        <v>156393116</v>
      </c>
      <c r="E28" s="78">
        <v>81588000</v>
      </c>
      <c r="F28" s="78">
        <v>41372004</v>
      </c>
      <c r="G28" s="78">
        <v>0</v>
      </c>
      <c r="H28" s="78">
        <v>0</v>
      </c>
      <c r="I28" s="78">
        <v>16295628</v>
      </c>
      <c r="J28" s="78">
        <v>7642248</v>
      </c>
      <c r="K28" s="78">
        <v>118069332</v>
      </c>
      <c r="L28" s="79">
        <v>421360328</v>
      </c>
      <c r="M28" s="77">
        <v>99643068</v>
      </c>
      <c r="N28" s="78">
        <v>88510908</v>
      </c>
      <c r="O28" s="78">
        <v>48733512</v>
      </c>
      <c r="P28" s="78">
        <v>25689744</v>
      </c>
      <c r="Q28" s="78">
        <v>17116152</v>
      </c>
      <c r="R28" s="80"/>
      <c r="S28" s="78">
        <v>115826004</v>
      </c>
      <c r="T28" s="78">
        <v>30388092</v>
      </c>
      <c r="U28" s="81">
        <v>425907480</v>
      </c>
      <c r="V28" s="82">
        <v>159279000</v>
      </c>
    </row>
    <row r="29" spans="1:22" ht="13.5">
      <c r="A29" s="47" t="s">
        <v>564</v>
      </c>
      <c r="B29" s="75" t="s">
        <v>310</v>
      </c>
      <c r="C29" s="76" t="s">
        <v>311</v>
      </c>
      <c r="D29" s="77">
        <v>235264711</v>
      </c>
      <c r="E29" s="78">
        <v>131231481</v>
      </c>
      <c r="F29" s="78">
        <v>13220586</v>
      </c>
      <c r="G29" s="78">
        <v>0</v>
      </c>
      <c r="H29" s="78">
        <v>0</v>
      </c>
      <c r="I29" s="78">
        <v>19343141</v>
      </c>
      <c r="J29" s="78">
        <v>8640718</v>
      </c>
      <c r="K29" s="78">
        <v>207332673</v>
      </c>
      <c r="L29" s="79">
        <v>615033310</v>
      </c>
      <c r="M29" s="77">
        <v>67705549</v>
      </c>
      <c r="N29" s="78">
        <v>217847558</v>
      </c>
      <c r="O29" s="78">
        <v>49645153</v>
      </c>
      <c r="P29" s="78">
        <v>23954375</v>
      </c>
      <c r="Q29" s="78">
        <v>20282010</v>
      </c>
      <c r="R29" s="80"/>
      <c r="S29" s="78">
        <v>189021000</v>
      </c>
      <c r="T29" s="78">
        <v>63586746</v>
      </c>
      <c r="U29" s="81">
        <v>632042391</v>
      </c>
      <c r="V29" s="82">
        <v>94612000</v>
      </c>
    </row>
    <row r="30" spans="1:22" ht="13.5">
      <c r="A30" s="47" t="s">
        <v>564</v>
      </c>
      <c r="B30" s="75" t="s">
        <v>312</v>
      </c>
      <c r="C30" s="76" t="s">
        <v>313</v>
      </c>
      <c r="D30" s="77">
        <v>162169740</v>
      </c>
      <c r="E30" s="78">
        <v>125093316</v>
      </c>
      <c r="F30" s="78">
        <v>13356000</v>
      </c>
      <c r="G30" s="78">
        <v>0</v>
      </c>
      <c r="H30" s="78">
        <v>0</v>
      </c>
      <c r="I30" s="78">
        <v>13293000</v>
      </c>
      <c r="J30" s="78">
        <v>11384856</v>
      </c>
      <c r="K30" s="78">
        <v>124330904</v>
      </c>
      <c r="L30" s="79">
        <v>449627816</v>
      </c>
      <c r="M30" s="77">
        <v>98258412</v>
      </c>
      <c r="N30" s="78">
        <v>153844656</v>
      </c>
      <c r="O30" s="78">
        <v>33342072</v>
      </c>
      <c r="P30" s="78">
        <v>18621192</v>
      </c>
      <c r="Q30" s="78">
        <v>9115992</v>
      </c>
      <c r="R30" s="80"/>
      <c r="S30" s="78">
        <v>111756312</v>
      </c>
      <c r="T30" s="78">
        <v>43458648</v>
      </c>
      <c r="U30" s="81">
        <v>468397284</v>
      </c>
      <c r="V30" s="82">
        <v>84406704</v>
      </c>
    </row>
    <row r="31" spans="1:22" ht="13.5">
      <c r="A31" s="47" t="s">
        <v>564</v>
      </c>
      <c r="B31" s="75" t="s">
        <v>314</v>
      </c>
      <c r="C31" s="76" t="s">
        <v>315</v>
      </c>
      <c r="D31" s="77">
        <v>423001495</v>
      </c>
      <c r="E31" s="78">
        <v>254064673</v>
      </c>
      <c r="F31" s="78">
        <v>27463425</v>
      </c>
      <c r="G31" s="78">
        <v>0</v>
      </c>
      <c r="H31" s="78">
        <v>0</v>
      </c>
      <c r="I31" s="78">
        <v>2809263</v>
      </c>
      <c r="J31" s="78">
        <v>57530000</v>
      </c>
      <c r="K31" s="78">
        <v>308933141</v>
      </c>
      <c r="L31" s="79">
        <v>1073801997</v>
      </c>
      <c r="M31" s="77">
        <v>86155652</v>
      </c>
      <c r="N31" s="78">
        <v>288234246</v>
      </c>
      <c r="O31" s="78">
        <v>124891976</v>
      </c>
      <c r="P31" s="78">
        <v>19313404</v>
      </c>
      <c r="Q31" s="78">
        <v>18371804</v>
      </c>
      <c r="R31" s="80"/>
      <c r="S31" s="78">
        <v>516910426</v>
      </c>
      <c r="T31" s="78">
        <v>89748871</v>
      </c>
      <c r="U31" s="81">
        <v>1143626379</v>
      </c>
      <c r="V31" s="82">
        <v>395618000</v>
      </c>
    </row>
    <row r="32" spans="1:22" ht="13.5">
      <c r="A32" s="47" t="s">
        <v>564</v>
      </c>
      <c r="B32" s="75" t="s">
        <v>316</v>
      </c>
      <c r="C32" s="76" t="s">
        <v>317</v>
      </c>
      <c r="D32" s="77">
        <v>262181136</v>
      </c>
      <c r="E32" s="78">
        <v>200477136</v>
      </c>
      <c r="F32" s="78">
        <v>19310640</v>
      </c>
      <c r="G32" s="78">
        <v>0</v>
      </c>
      <c r="H32" s="78">
        <v>0</v>
      </c>
      <c r="I32" s="78">
        <v>62789400</v>
      </c>
      <c r="J32" s="78">
        <v>29096436</v>
      </c>
      <c r="K32" s="78">
        <v>185420460</v>
      </c>
      <c r="L32" s="79">
        <v>759275208</v>
      </c>
      <c r="M32" s="77">
        <v>150947436</v>
      </c>
      <c r="N32" s="78">
        <v>264884256</v>
      </c>
      <c r="O32" s="78">
        <v>84496836</v>
      </c>
      <c r="P32" s="78">
        <v>33887388</v>
      </c>
      <c r="Q32" s="78">
        <v>22782684</v>
      </c>
      <c r="R32" s="80"/>
      <c r="S32" s="78">
        <v>131130960</v>
      </c>
      <c r="T32" s="78">
        <v>73767396</v>
      </c>
      <c r="U32" s="81">
        <v>761896956</v>
      </c>
      <c r="V32" s="82">
        <v>74367060</v>
      </c>
    </row>
    <row r="33" spans="1:22" ht="13.5">
      <c r="A33" s="47" t="s">
        <v>565</v>
      </c>
      <c r="B33" s="75" t="s">
        <v>527</v>
      </c>
      <c r="C33" s="76" t="s">
        <v>528</v>
      </c>
      <c r="D33" s="77">
        <v>139910551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48484488</v>
      </c>
      <c r="L33" s="79">
        <v>188395039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80"/>
      <c r="S33" s="78">
        <v>144069996</v>
      </c>
      <c r="T33" s="78">
        <v>10321128</v>
      </c>
      <c r="U33" s="81">
        <v>154391124</v>
      </c>
      <c r="V33" s="82">
        <v>500004</v>
      </c>
    </row>
    <row r="34" spans="1:22" ht="12.75">
      <c r="A34" s="48"/>
      <c r="B34" s="83" t="s">
        <v>599</v>
      </c>
      <c r="C34" s="84"/>
      <c r="D34" s="85">
        <f aca="true" t="shared" si="3" ref="D34:V34">SUM(D28:D33)</f>
        <v>1378920749</v>
      </c>
      <c r="E34" s="86">
        <f t="shared" si="3"/>
        <v>792454606</v>
      </c>
      <c r="F34" s="86">
        <f t="shared" si="3"/>
        <v>114722655</v>
      </c>
      <c r="G34" s="86">
        <f t="shared" si="3"/>
        <v>0</v>
      </c>
      <c r="H34" s="86">
        <f t="shared" si="3"/>
        <v>0</v>
      </c>
      <c r="I34" s="86">
        <f t="shared" si="3"/>
        <v>114530432</v>
      </c>
      <c r="J34" s="86">
        <f t="shared" si="3"/>
        <v>114294258</v>
      </c>
      <c r="K34" s="86">
        <f t="shared" si="3"/>
        <v>992570998</v>
      </c>
      <c r="L34" s="87">
        <f t="shared" si="3"/>
        <v>3507493698</v>
      </c>
      <c r="M34" s="85">
        <f t="shared" si="3"/>
        <v>502710117</v>
      </c>
      <c r="N34" s="86">
        <f t="shared" si="3"/>
        <v>1013321624</v>
      </c>
      <c r="O34" s="86">
        <f t="shared" si="3"/>
        <v>341109549</v>
      </c>
      <c r="P34" s="86">
        <f t="shared" si="3"/>
        <v>121466103</v>
      </c>
      <c r="Q34" s="86">
        <f t="shared" si="3"/>
        <v>87668642</v>
      </c>
      <c r="R34" s="86">
        <f t="shared" si="3"/>
        <v>0</v>
      </c>
      <c r="S34" s="86">
        <f t="shared" si="3"/>
        <v>1208714698</v>
      </c>
      <c r="T34" s="86">
        <f t="shared" si="3"/>
        <v>311270881</v>
      </c>
      <c r="U34" s="88">
        <f t="shared" si="3"/>
        <v>3586261614</v>
      </c>
      <c r="V34" s="89">
        <f t="shared" si="3"/>
        <v>808782768</v>
      </c>
    </row>
    <row r="35" spans="1:22" ht="13.5">
      <c r="A35" s="47" t="s">
        <v>564</v>
      </c>
      <c r="B35" s="75" t="s">
        <v>318</v>
      </c>
      <c r="C35" s="76" t="s">
        <v>319</v>
      </c>
      <c r="D35" s="77">
        <v>115577920</v>
      </c>
      <c r="E35" s="78">
        <v>51577500</v>
      </c>
      <c r="F35" s="78">
        <v>0</v>
      </c>
      <c r="G35" s="78">
        <v>0</v>
      </c>
      <c r="H35" s="78">
        <v>0</v>
      </c>
      <c r="I35" s="78">
        <v>41030</v>
      </c>
      <c r="J35" s="78">
        <v>14686308</v>
      </c>
      <c r="K35" s="78">
        <v>145727214</v>
      </c>
      <c r="L35" s="79">
        <v>327609972</v>
      </c>
      <c r="M35" s="77">
        <v>41004326</v>
      </c>
      <c r="N35" s="78">
        <v>68301463</v>
      </c>
      <c r="O35" s="78">
        <v>0</v>
      </c>
      <c r="P35" s="78">
        <v>0</v>
      </c>
      <c r="Q35" s="78">
        <v>5242709</v>
      </c>
      <c r="R35" s="80"/>
      <c r="S35" s="78">
        <v>173342000</v>
      </c>
      <c r="T35" s="78">
        <v>21407654</v>
      </c>
      <c r="U35" s="81">
        <v>309298152</v>
      </c>
      <c r="V35" s="82">
        <v>35885000</v>
      </c>
    </row>
    <row r="36" spans="1:22" ht="13.5">
      <c r="A36" s="47" t="s">
        <v>564</v>
      </c>
      <c r="B36" s="75" t="s">
        <v>320</v>
      </c>
      <c r="C36" s="76" t="s">
        <v>321</v>
      </c>
      <c r="D36" s="77">
        <v>205302288</v>
      </c>
      <c r="E36" s="78">
        <v>98937444</v>
      </c>
      <c r="F36" s="78">
        <v>0</v>
      </c>
      <c r="G36" s="78">
        <v>0</v>
      </c>
      <c r="H36" s="78">
        <v>0</v>
      </c>
      <c r="I36" s="78">
        <v>83112</v>
      </c>
      <c r="J36" s="78">
        <v>47553936</v>
      </c>
      <c r="K36" s="78">
        <v>178064532</v>
      </c>
      <c r="L36" s="79">
        <v>529941312</v>
      </c>
      <c r="M36" s="77">
        <v>40108560</v>
      </c>
      <c r="N36" s="78">
        <v>106634352</v>
      </c>
      <c r="O36" s="78">
        <v>0</v>
      </c>
      <c r="P36" s="78">
        <v>0</v>
      </c>
      <c r="Q36" s="78">
        <v>9338892</v>
      </c>
      <c r="R36" s="80"/>
      <c r="S36" s="78">
        <v>314088972</v>
      </c>
      <c r="T36" s="78">
        <v>93444624</v>
      </c>
      <c r="U36" s="81">
        <v>563615400</v>
      </c>
      <c r="V36" s="82">
        <v>77207004</v>
      </c>
    </row>
    <row r="37" spans="1:22" ht="13.5">
      <c r="A37" s="47" t="s">
        <v>564</v>
      </c>
      <c r="B37" s="75" t="s">
        <v>322</v>
      </c>
      <c r="C37" s="76" t="s">
        <v>323</v>
      </c>
      <c r="D37" s="77">
        <v>115650169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39173658</v>
      </c>
      <c r="K37" s="78">
        <v>177172574</v>
      </c>
      <c r="L37" s="79">
        <v>331996401</v>
      </c>
      <c r="M37" s="77">
        <v>43475573</v>
      </c>
      <c r="N37" s="78">
        <v>0</v>
      </c>
      <c r="O37" s="78">
        <v>0</v>
      </c>
      <c r="P37" s="78">
        <v>0</v>
      </c>
      <c r="Q37" s="78">
        <v>0</v>
      </c>
      <c r="R37" s="80"/>
      <c r="S37" s="78">
        <v>308384000</v>
      </c>
      <c r="T37" s="78">
        <v>51106250</v>
      </c>
      <c r="U37" s="81">
        <v>402965823</v>
      </c>
      <c r="V37" s="82">
        <v>67025000</v>
      </c>
    </row>
    <row r="38" spans="1:22" ht="13.5">
      <c r="A38" s="47" t="s">
        <v>564</v>
      </c>
      <c r="B38" s="75" t="s">
        <v>324</v>
      </c>
      <c r="C38" s="76" t="s">
        <v>325</v>
      </c>
      <c r="D38" s="77">
        <v>259336824</v>
      </c>
      <c r="E38" s="78">
        <v>0</v>
      </c>
      <c r="F38" s="78">
        <v>0</v>
      </c>
      <c r="G38" s="78">
        <v>0</v>
      </c>
      <c r="H38" s="78">
        <v>0</v>
      </c>
      <c r="I38" s="78">
        <v>998896</v>
      </c>
      <c r="J38" s="78">
        <v>43606202</v>
      </c>
      <c r="K38" s="78">
        <v>341910802</v>
      </c>
      <c r="L38" s="79">
        <v>645852724</v>
      </c>
      <c r="M38" s="77">
        <v>127389411</v>
      </c>
      <c r="N38" s="78">
        <v>0</v>
      </c>
      <c r="O38" s="78">
        <v>0</v>
      </c>
      <c r="P38" s="78">
        <v>0</v>
      </c>
      <c r="Q38" s="78">
        <v>27113853</v>
      </c>
      <c r="R38" s="80"/>
      <c r="S38" s="78">
        <v>495641000</v>
      </c>
      <c r="T38" s="78">
        <v>77810503</v>
      </c>
      <c r="U38" s="81">
        <v>727954767</v>
      </c>
      <c r="V38" s="82">
        <v>91183000</v>
      </c>
    </row>
    <row r="39" spans="1:22" ht="13.5">
      <c r="A39" s="47" t="s">
        <v>565</v>
      </c>
      <c r="B39" s="75" t="s">
        <v>547</v>
      </c>
      <c r="C39" s="76" t="s">
        <v>548</v>
      </c>
      <c r="D39" s="77">
        <v>442936333</v>
      </c>
      <c r="E39" s="78">
        <v>0</v>
      </c>
      <c r="F39" s="78">
        <v>135850000</v>
      </c>
      <c r="G39" s="78">
        <v>0</v>
      </c>
      <c r="H39" s="78">
        <v>0</v>
      </c>
      <c r="I39" s="78">
        <v>500000</v>
      </c>
      <c r="J39" s="78">
        <v>12000000</v>
      </c>
      <c r="K39" s="78">
        <v>458843880</v>
      </c>
      <c r="L39" s="79">
        <v>1050130213</v>
      </c>
      <c r="M39" s="77">
        <v>0</v>
      </c>
      <c r="N39" s="78">
        <v>85111</v>
      </c>
      <c r="O39" s="78">
        <v>78925157</v>
      </c>
      <c r="P39" s="78">
        <v>16272937</v>
      </c>
      <c r="Q39" s="78">
        <v>0</v>
      </c>
      <c r="R39" s="80"/>
      <c r="S39" s="78">
        <v>995212000</v>
      </c>
      <c r="T39" s="78">
        <v>26565347</v>
      </c>
      <c r="U39" s="81">
        <v>1117060552</v>
      </c>
      <c r="V39" s="82">
        <v>509997000</v>
      </c>
    </row>
    <row r="40" spans="1:22" ht="12.75">
      <c r="A40" s="48"/>
      <c r="B40" s="83" t="s">
        <v>600</v>
      </c>
      <c r="C40" s="84"/>
      <c r="D40" s="85">
        <f aca="true" t="shared" si="4" ref="D40:V40">SUM(D35:D39)</f>
        <v>1138803534</v>
      </c>
      <c r="E40" s="86">
        <f t="shared" si="4"/>
        <v>150514944</v>
      </c>
      <c r="F40" s="86">
        <f t="shared" si="4"/>
        <v>135850000</v>
      </c>
      <c r="G40" s="86">
        <f t="shared" si="4"/>
        <v>0</v>
      </c>
      <c r="H40" s="86">
        <f t="shared" si="4"/>
        <v>0</v>
      </c>
      <c r="I40" s="86">
        <f t="shared" si="4"/>
        <v>1623038</v>
      </c>
      <c r="J40" s="86">
        <f t="shared" si="4"/>
        <v>157020104</v>
      </c>
      <c r="K40" s="86">
        <f t="shared" si="4"/>
        <v>1301719002</v>
      </c>
      <c r="L40" s="87">
        <f t="shared" si="4"/>
        <v>2885530622</v>
      </c>
      <c r="M40" s="85">
        <f t="shared" si="4"/>
        <v>251977870</v>
      </c>
      <c r="N40" s="86">
        <f t="shared" si="4"/>
        <v>175020926</v>
      </c>
      <c r="O40" s="86">
        <f t="shared" si="4"/>
        <v>78925157</v>
      </c>
      <c r="P40" s="86">
        <f t="shared" si="4"/>
        <v>16272937</v>
      </c>
      <c r="Q40" s="86">
        <f t="shared" si="4"/>
        <v>41695454</v>
      </c>
      <c r="R40" s="86">
        <f t="shared" si="4"/>
        <v>0</v>
      </c>
      <c r="S40" s="86">
        <f t="shared" si="4"/>
        <v>2286667972</v>
      </c>
      <c r="T40" s="86">
        <f t="shared" si="4"/>
        <v>270334378</v>
      </c>
      <c r="U40" s="88">
        <f t="shared" si="4"/>
        <v>3120894694</v>
      </c>
      <c r="V40" s="89">
        <f t="shared" si="4"/>
        <v>781297004</v>
      </c>
    </row>
    <row r="41" spans="1:22" ht="12.75">
      <c r="A41" s="49"/>
      <c r="B41" s="90" t="s">
        <v>601</v>
      </c>
      <c r="C41" s="91"/>
      <c r="D41" s="92">
        <f aca="true" t="shared" si="5" ref="D41:V41">SUM(D9:D14,D16:D20,D22:D26,D28:D33,D35:D39)</f>
        <v>7628591324</v>
      </c>
      <c r="E41" s="93">
        <f t="shared" si="5"/>
        <v>2825976462</v>
      </c>
      <c r="F41" s="93">
        <f t="shared" si="5"/>
        <v>964023001</v>
      </c>
      <c r="G41" s="93">
        <f t="shared" si="5"/>
        <v>0</v>
      </c>
      <c r="H41" s="93">
        <f t="shared" si="5"/>
        <v>0</v>
      </c>
      <c r="I41" s="93">
        <f t="shared" si="5"/>
        <v>266970319</v>
      </c>
      <c r="J41" s="93">
        <f t="shared" si="5"/>
        <v>1026461061</v>
      </c>
      <c r="K41" s="93">
        <f t="shared" si="5"/>
        <v>7606512927</v>
      </c>
      <c r="L41" s="94">
        <f t="shared" si="5"/>
        <v>20318535094</v>
      </c>
      <c r="M41" s="92">
        <f t="shared" si="5"/>
        <v>2132899689</v>
      </c>
      <c r="N41" s="93">
        <f t="shared" si="5"/>
        <v>3944126091</v>
      </c>
      <c r="O41" s="93">
        <f t="shared" si="5"/>
        <v>1189456016</v>
      </c>
      <c r="P41" s="93">
        <f t="shared" si="5"/>
        <v>316835217</v>
      </c>
      <c r="Q41" s="93">
        <f t="shared" si="5"/>
        <v>408898638</v>
      </c>
      <c r="R41" s="93">
        <f t="shared" si="5"/>
        <v>0</v>
      </c>
      <c r="S41" s="93">
        <f t="shared" si="5"/>
        <v>11509936202</v>
      </c>
      <c r="T41" s="93">
        <f t="shared" si="5"/>
        <v>1856136193</v>
      </c>
      <c r="U41" s="95">
        <f t="shared" si="5"/>
        <v>21358288046</v>
      </c>
      <c r="V41" s="89">
        <f t="shared" si="5"/>
        <v>4487181788</v>
      </c>
    </row>
    <row r="42" spans="1:22" ht="13.5">
      <c r="A42" s="50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13.5">
      <c r="A43" s="51"/>
      <c r="B43" s="128" t="s">
        <v>41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97"/>
      <c r="V43" s="98"/>
    </row>
    <row r="44" spans="1:22" ht="12.75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ht="12.75">
      <c r="A45" s="5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2.75">
      <c r="A46" s="5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ht="12.75">
      <c r="A47" s="5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ht="12.75">
      <c r="A48" s="50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1:22" ht="12.75">
      <c r="A49" s="50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1:22" ht="12.75">
      <c r="A50" s="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1:22" ht="12.75">
      <c r="A51" s="50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1:22" ht="12.75">
      <c r="A52" s="50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</row>
    <row r="53" spans="1:22" ht="12.75">
      <c r="A53" s="5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1:22" ht="12.75">
      <c r="A54" s="5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8"/>
    </row>
    <row r="55" spans="1:22" ht="12.75">
      <c r="A55" s="5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</row>
    <row r="56" spans="1:22" ht="12.75">
      <c r="A56" s="5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</row>
    <row r="57" spans="1:22" ht="12.75">
      <c r="A57" s="5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8"/>
    </row>
    <row r="58" spans="1:22" ht="12.75">
      <c r="A58" s="50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8"/>
    </row>
    <row r="59" spans="1:22" ht="12.75">
      <c r="A59" s="50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</row>
    <row r="60" spans="1:22" ht="12.75">
      <c r="A60" s="50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8"/>
    </row>
    <row r="61" spans="1:22" ht="12.75">
      <c r="A61" s="50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8"/>
    </row>
    <row r="62" spans="1:22" ht="12.75">
      <c r="A62" s="50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8"/>
    </row>
    <row r="63" spans="1:22" ht="12.75">
      <c r="A63" s="50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8"/>
    </row>
    <row r="64" spans="1:22" ht="12.75">
      <c r="A64" s="5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8"/>
    </row>
    <row r="65" spans="1:22" ht="12.75">
      <c r="A65" s="50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8"/>
    </row>
    <row r="66" spans="1:22" ht="12.7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8"/>
    </row>
    <row r="67" spans="1:22" ht="12.75">
      <c r="A67" s="50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8"/>
    </row>
    <row r="68" spans="1:22" ht="12.75">
      <c r="A68" s="50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/>
    </row>
    <row r="69" spans="1:22" ht="12.75">
      <c r="A69" s="5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8"/>
    </row>
    <row r="70" spans="1:22" ht="12.75">
      <c r="A70" s="50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8"/>
    </row>
    <row r="71" spans="1:22" ht="12.75">
      <c r="A71" s="50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8"/>
    </row>
    <row r="72" spans="1:22" ht="12.75">
      <c r="A72" s="50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8"/>
    </row>
    <row r="73" spans="1:22" ht="12.75">
      <c r="A73" s="50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8"/>
    </row>
    <row r="74" spans="1:22" ht="12.75">
      <c r="A74" s="50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8"/>
    </row>
    <row r="75" spans="1:22" ht="12.75">
      <c r="A75" s="50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8"/>
    </row>
    <row r="76" spans="1:22" ht="12.75">
      <c r="A76" s="50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8"/>
    </row>
    <row r="77" spans="1:22" ht="12.75">
      <c r="A77" s="50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ht="12.75">
      <c r="A78" s="50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8"/>
    </row>
    <row r="79" spans="1:22" ht="12.75">
      <c r="A79" s="50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8"/>
    </row>
    <row r="80" spans="1:22" ht="12.75">
      <c r="A80" s="50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8"/>
    </row>
    <row r="81" spans="1:22" ht="12.75">
      <c r="A81" s="50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8"/>
    </row>
    <row r="82" spans="1:22" ht="12.75">
      <c r="A82" s="50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ht="12.75">
      <c r="A83" s="50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</row>
    <row r="84" spans="2:22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2:22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2:22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2:22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2:22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2:22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2:22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2:22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2:22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2:22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2:22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2:22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2:22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2:22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2:22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2:22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2:22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2:22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2:22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2:22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2:22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2:22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2:22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2:22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2:22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2:22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2:22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2:22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2:22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2:22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2:22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2:22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2:22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2:22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2:22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2:22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2:22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2:22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2:22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2:22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2:22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2:22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2:22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2:22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2:22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2:22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2:22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2:22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2:22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2:22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2:22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2:22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2:22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2:22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2:22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2:22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2:22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2:22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2:22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2:22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2:22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2:22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2:22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2:22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2:22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2:22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2:22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2:22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2:22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2:22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2:22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2:22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2:22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2:22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2:22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2:22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2:22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2:22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2:22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2:22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2:22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2:22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2:22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2:22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2:22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2:22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2:22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2:22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2:22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2:22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2:22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2:22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2:22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2:22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2:22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2:22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2:22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2:22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2:22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2:22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2:22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2:22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2:22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2:22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2:22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2:22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2:22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2:22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2:22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2:22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2:22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2:22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2:22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2:22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2:22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2:22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2:22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2:22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2:22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2:22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2:22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2:22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2:22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2:22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2:22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2:22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2:22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2:22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2:22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2:22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2:22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2:22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2:22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2:22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2:22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2:22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2:22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2:22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2:22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2:22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2:22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2:22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2:22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  <row r="227" spans="2:22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</row>
    <row r="228" spans="2:22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</row>
    <row r="229" spans="2:22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</row>
    <row r="230" spans="2:22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2:22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</row>
    <row r="232" spans="2:22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</row>
    <row r="233" spans="2:22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</row>
    <row r="234" spans="2:22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</row>
    <row r="235" spans="2:22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</row>
    <row r="236" spans="2:22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</row>
    <row r="237" spans="2:22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</row>
    <row r="238" spans="2:22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</row>
    <row r="239" spans="2:22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</row>
    <row r="240" spans="2:22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</row>
    <row r="241" spans="2:22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2:22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2:22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</row>
    <row r="244" spans="2:22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</row>
    <row r="245" spans="2:22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</row>
    <row r="246" spans="2:22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</row>
    <row r="247" spans="2:22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</row>
    <row r="248" spans="2:22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</row>
    <row r="249" spans="2:22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</row>
    <row r="250" spans="2:22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</row>
    <row r="251" spans="2:22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</row>
    <row r="252" spans="2:22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</row>
    <row r="253" spans="2:22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</row>
    <row r="254" spans="2:22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</row>
    <row r="255" spans="2:22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</row>
    <row r="256" spans="2:22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</row>
    <row r="257" spans="2:22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</row>
    <row r="258" spans="2:22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</row>
    <row r="259" spans="2:22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</row>
    <row r="260" spans="2:22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</row>
    <row r="261" spans="2:22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</row>
    <row r="262" spans="2:22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</row>
    <row r="263" spans="2:22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</row>
    <row r="264" spans="2:22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</row>
    <row r="265" spans="2:22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</row>
    <row r="266" spans="2:22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</row>
    <row r="267" spans="2:22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</row>
    <row r="268" spans="2:22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</row>
    <row r="269" spans="2:22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</row>
    <row r="270" spans="2:22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</row>
    <row r="271" spans="2:22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</row>
    <row r="272" spans="2:22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</row>
    <row r="273" spans="2:22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</row>
    <row r="274" spans="2:22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</row>
    <row r="275" spans="2:22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</row>
    <row r="276" spans="2:22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</row>
    <row r="277" spans="2:22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</row>
    <row r="278" spans="2:22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</row>
    <row r="279" spans="2:22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</row>
    <row r="280" spans="2:22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</row>
    <row r="281" spans="2:22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</row>
    <row r="282" spans="2:22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</row>
    <row r="283" spans="2:22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</row>
    <row r="284" spans="2:22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</row>
    <row r="285" spans="2:22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</row>
    <row r="286" spans="2:22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</row>
    <row r="287" spans="2:22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</row>
    <row r="288" spans="2:22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</row>
    <row r="289" spans="2:22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</row>
    <row r="290" spans="2:22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</row>
    <row r="291" spans="2:22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</row>
    <row r="292" spans="2:22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</row>
    <row r="293" spans="2:22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</row>
    <row r="294" spans="2:22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</row>
    <row r="295" spans="2:22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</row>
    <row r="296" spans="2:22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</row>
    <row r="297" spans="2:22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</row>
    <row r="298" spans="2:22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</row>
    <row r="299" spans="2:22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</row>
    <row r="300" spans="2:22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</row>
  </sheetData>
  <sheetProtection/>
  <mergeCells count="5">
    <mergeCell ref="D4:L4"/>
    <mergeCell ref="B43:T43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2020-11-01T19:40:37Z</dcterms:created>
  <dcterms:modified xsi:type="dcterms:W3CDTF">2020-11-09T10:39:40Z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